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anh.mai\Desktop\"/>
    </mc:Choice>
  </mc:AlternateContent>
  <xr:revisionPtr revIDLastSave="0" documentId="13_ncr:1_{A679EA67-E708-47A7-B7BD-E0792AC0EA4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ortgage" sheetId="1" r:id="rId1"/>
    <sheet name="Annuity Certain" sheetId="2" r:id="rId2"/>
    <sheet name="Annuity Life" sheetId="4" r:id="rId3"/>
    <sheet name="Set of Policie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MB5a62oOKbUsfeDOOBkMBrvPu+w=="/>
    </ext>
  </extLst>
</workbook>
</file>

<file path=xl/calcChain.xml><?xml version="1.0" encoding="utf-8"?>
<calcChain xmlns="http://schemas.openxmlformats.org/spreadsheetml/2006/main">
  <c r="R21" i="1" l="1"/>
  <c r="R22" i="1"/>
  <c r="Q22" i="1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6" i="4"/>
  <c r="H6" i="4"/>
  <c r="G6" i="4"/>
  <c r="H7" i="4" s="1"/>
  <c r="I6" i="4" l="1"/>
  <c r="C29" i="4" l="1"/>
  <c r="C41" i="4" s="1"/>
  <c r="C28" i="4"/>
  <c r="C40" i="4" s="1"/>
  <c r="C27" i="4"/>
  <c r="C39" i="4" s="1"/>
  <c r="C51" i="4" s="1"/>
  <c r="C26" i="4"/>
  <c r="C38" i="4" s="1"/>
  <c r="C25" i="4"/>
  <c r="C37" i="4" s="1"/>
  <c r="C24" i="4"/>
  <c r="C36" i="4" s="1"/>
  <c r="C23" i="4"/>
  <c r="C35" i="4" s="1"/>
  <c r="C22" i="4"/>
  <c r="C34" i="4" s="1"/>
  <c r="C21" i="4"/>
  <c r="C33" i="4" s="1"/>
  <c r="C20" i="4"/>
  <c r="C32" i="4" s="1"/>
  <c r="C19" i="4"/>
  <c r="C31" i="4" s="1"/>
  <c r="C18" i="4"/>
  <c r="C30" i="4" s="1"/>
  <c r="B18" i="4"/>
  <c r="B8" i="4"/>
  <c r="A8" i="4"/>
  <c r="B7" i="4"/>
  <c r="A7" i="4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M10" i="2"/>
  <c r="F12" i="2" s="1"/>
  <c r="D6" i="2"/>
  <c r="E6" i="2" s="1"/>
  <c r="C29" i="2"/>
  <c r="C41" i="2" s="1"/>
  <c r="C53" i="2" s="1"/>
  <c r="C65" i="2" s="1"/>
  <c r="C77" i="2" s="1"/>
  <c r="C89" i="2" s="1"/>
  <c r="C101" i="2" s="1"/>
  <c r="C113" i="2" s="1"/>
  <c r="C125" i="2" s="1"/>
  <c r="C137" i="2" s="1"/>
  <c r="C149" i="2" s="1"/>
  <c r="C161" i="2" s="1"/>
  <c r="C173" i="2" s="1"/>
  <c r="C185" i="2" s="1"/>
  <c r="C197" i="2" s="1"/>
  <c r="C209" i="2" s="1"/>
  <c r="C221" i="2" s="1"/>
  <c r="C233" i="2" s="1"/>
  <c r="C245" i="2" s="1"/>
  <c r="C257" i="2" s="1"/>
  <c r="C269" i="2" s="1"/>
  <c r="C281" i="2" s="1"/>
  <c r="C293" i="2" s="1"/>
  <c r="C305" i="2" s="1"/>
  <c r="C317" i="2" s="1"/>
  <c r="C329" i="2" s="1"/>
  <c r="C341" i="2" s="1"/>
  <c r="C353" i="2" s="1"/>
  <c r="C365" i="2" s="1"/>
  <c r="C28" i="2"/>
  <c r="C40" i="2" s="1"/>
  <c r="C52" i="2" s="1"/>
  <c r="C64" i="2" s="1"/>
  <c r="C76" i="2" s="1"/>
  <c r="C88" i="2" s="1"/>
  <c r="C100" i="2" s="1"/>
  <c r="C112" i="2" s="1"/>
  <c r="C124" i="2" s="1"/>
  <c r="C136" i="2" s="1"/>
  <c r="C148" i="2" s="1"/>
  <c r="C160" i="2" s="1"/>
  <c r="C172" i="2" s="1"/>
  <c r="C184" i="2" s="1"/>
  <c r="C196" i="2" s="1"/>
  <c r="C208" i="2" s="1"/>
  <c r="C220" i="2" s="1"/>
  <c r="C232" i="2" s="1"/>
  <c r="C244" i="2" s="1"/>
  <c r="C256" i="2" s="1"/>
  <c r="C268" i="2" s="1"/>
  <c r="C280" i="2" s="1"/>
  <c r="C292" i="2" s="1"/>
  <c r="C304" i="2" s="1"/>
  <c r="C316" i="2" s="1"/>
  <c r="C328" i="2" s="1"/>
  <c r="C340" i="2" s="1"/>
  <c r="C352" i="2" s="1"/>
  <c r="C364" i="2" s="1"/>
  <c r="C27" i="2"/>
  <c r="C39" i="2" s="1"/>
  <c r="C51" i="2" s="1"/>
  <c r="C63" i="2" s="1"/>
  <c r="C75" i="2" s="1"/>
  <c r="C87" i="2" s="1"/>
  <c r="C99" i="2" s="1"/>
  <c r="C111" i="2" s="1"/>
  <c r="C123" i="2" s="1"/>
  <c r="C135" i="2" s="1"/>
  <c r="C147" i="2" s="1"/>
  <c r="C159" i="2" s="1"/>
  <c r="C171" i="2" s="1"/>
  <c r="C183" i="2" s="1"/>
  <c r="C195" i="2" s="1"/>
  <c r="C207" i="2" s="1"/>
  <c r="C219" i="2" s="1"/>
  <c r="C231" i="2" s="1"/>
  <c r="C243" i="2" s="1"/>
  <c r="C255" i="2" s="1"/>
  <c r="C267" i="2" s="1"/>
  <c r="C279" i="2" s="1"/>
  <c r="C291" i="2" s="1"/>
  <c r="C303" i="2" s="1"/>
  <c r="C315" i="2" s="1"/>
  <c r="C327" i="2" s="1"/>
  <c r="C339" i="2" s="1"/>
  <c r="C351" i="2" s="1"/>
  <c r="C363" i="2" s="1"/>
  <c r="C26" i="2"/>
  <c r="C38" i="2" s="1"/>
  <c r="C50" i="2" s="1"/>
  <c r="C62" i="2" s="1"/>
  <c r="C74" i="2" s="1"/>
  <c r="C86" i="2" s="1"/>
  <c r="C98" i="2" s="1"/>
  <c r="C110" i="2" s="1"/>
  <c r="C122" i="2" s="1"/>
  <c r="C134" i="2" s="1"/>
  <c r="C146" i="2" s="1"/>
  <c r="C158" i="2" s="1"/>
  <c r="C170" i="2" s="1"/>
  <c r="C182" i="2" s="1"/>
  <c r="C194" i="2" s="1"/>
  <c r="C206" i="2" s="1"/>
  <c r="C218" i="2" s="1"/>
  <c r="C230" i="2" s="1"/>
  <c r="C242" i="2" s="1"/>
  <c r="C254" i="2" s="1"/>
  <c r="C266" i="2" s="1"/>
  <c r="C278" i="2" s="1"/>
  <c r="C290" i="2" s="1"/>
  <c r="C302" i="2" s="1"/>
  <c r="C314" i="2" s="1"/>
  <c r="C326" i="2" s="1"/>
  <c r="C338" i="2" s="1"/>
  <c r="C350" i="2" s="1"/>
  <c r="C362" i="2" s="1"/>
  <c r="C25" i="2"/>
  <c r="C37" i="2" s="1"/>
  <c r="C49" i="2" s="1"/>
  <c r="C61" i="2" s="1"/>
  <c r="C73" i="2" s="1"/>
  <c r="C85" i="2" s="1"/>
  <c r="C97" i="2" s="1"/>
  <c r="C109" i="2" s="1"/>
  <c r="C121" i="2" s="1"/>
  <c r="C133" i="2" s="1"/>
  <c r="C145" i="2" s="1"/>
  <c r="C157" i="2" s="1"/>
  <c r="C169" i="2" s="1"/>
  <c r="C181" i="2" s="1"/>
  <c r="C193" i="2" s="1"/>
  <c r="C205" i="2" s="1"/>
  <c r="C217" i="2" s="1"/>
  <c r="C229" i="2" s="1"/>
  <c r="C241" i="2" s="1"/>
  <c r="C253" i="2" s="1"/>
  <c r="C265" i="2" s="1"/>
  <c r="C277" i="2" s="1"/>
  <c r="C289" i="2" s="1"/>
  <c r="C301" i="2" s="1"/>
  <c r="C313" i="2" s="1"/>
  <c r="C325" i="2" s="1"/>
  <c r="C337" i="2" s="1"/>
  <c r="C349" i="2" s="1"/>
  <c r="C361" i="2" s="1"/>
  <c r="C24" i="2"/>
  <c r="C36" i="2" s="1"/>
  <c r="C48" i="2" s="1"/>
  <c r="C60" i="2" s="1"/>
  <c r="C72" i="2" s="1"/>
  <c r="C84" i="2" s="1"/>
  <c r="C96" i="2" s="1"/>
  <c r="C108" i="2" s="1"/>
  <c r="C120" i="2" s="1"/>
  <c r="C132" i="2" s="1"/>
  <c r="C144" i="2" s="1"/>
  <c r="C156" i="2" s="1"/>
  <c r="C168" i="2" s="1"/>
  <c r="C180" i="2" s="1"/>
  <c r="C192" i="2" s="1"/>
  <c r="C204" i="2" s="1"/>
  <c r="C216" i="2" s="1"/>
  <c r="C228" i="2" s="1"/>
  <c r="C240" i="2" s="1"/>
  <c r="C252" i="2" s="1"/>
  <c r="C264" i="2" s="1"/>
  <c r="C276" i="2" s="1"/>
  <c r="C288" i="2" s="1"/>
  <c r="C300" i="2" s="1"/>
  <c r="C312" i="2" s="1"/>
  <c r="C324" i="2" s="1"/>
  <c r="C336" i="2" s="1"/>
  <c r="C348" i="2" s="1"/>
  <c r="C360" i="2" s="1"/>
  <c r="C23" i="2"/>
  <c r="C35" i="2" s="1"/>
  <c r="C47" i="2" s="1"/>
  <c r="C59" i="2" s="1"/>
  <c r="C71" i="2" s="1"/>
  <c r="C83" i="2" s="1"/>
  <c r="C95" i="2" s="1"/>
  <c r="C107" i="2" s="1"/>
  <c r="C119" i="2" s="1"/>
  <c r="C131" i="2" s="1"/>
  <c r="C143" i="2" s="1"/>
  <c r="C155" i="2" s="1"/>
  <c r="C167" i="2" s="1"/>
  <c r="C179" i="2" s="1"/>
  <c r="C191" i="2" s="1"/>
  <c r="C203" i="2" s="1"/>
  <c r="C215" i="2" s="1"/>
  <c r="C227" i="2" s="1"/>
  <c r="C239" i="2" s="1"/>
  <c r="C251" i="2" s="1"/>
  <c r="C263" i="2" s="1"/>
  <c r="C275" i="2" s="1"/>
  <c r="C287" i="2" s="1"/>
  <c r="C299" i="2" s="1"/>
  <c r="C311" i="2" s="1"/>
  <c r="C323" i="2" s="1"/>
  <c r="C335" i="2" s="1"/>
  <c r="C347" i="2" s="1"/>
  <c r="C359" i="2" s="1"/>
  <c r="C22" i="2"/>
  <c r="C34" i="2" s="1"/>
  <c r="C46" i="2" s="1"/>
  <c r="C58" i="2" s="1"/>
  <c r="C70" i="2" s="1"/>
  <c r="C82" i="2" s="1"/>
  <c r="C94" i="2" s="1"/>
  <c r="C106" i="2" s="1"/>
  <c r="C118" i="2" s="1"/>
  <c r="C130" i="2" s="1"/>
  <c r="C142" i="2" s="1"/>
  <c r="C154" i="2" s="1"/>
  <c r="C166" i="2" s="1"/>
  <c r="C178" i="2" s="1"/>
  <c r="C190" i="2" s="1"/>
  <c r="C202" i="2" s="1"/>
  <c r="C214" i="2" s="1"/>
  <c r="C226" i="2" s="1"/>
  <c r="C238" i="2" s="1"/>
  <c r="C250" i="2" s="1"/>
  <c r="C262" i="2" s="1"/>
  <c r="C274" i="2" s="1"/>
  <c r="C286" i="2" s="1"/>
  <c r="C298" i="2" s="1"/>
  <c r="C310" i="2" s="1"/>
  <c r="C322" i="2" s="1"/>
  <c r="C334" i="2" s="1"/>
  <c r="C346" i="2" s="1"/>
  <c r="C358" i="2" s="1"/>
  <c r="C21" i="2"/>
  <c r="C33" i="2" s="1"/>
  <c r="C45" i="2" s="1"/>
  <c r="C57" i="2" s="1"/>
  <c r="C69" i="2" s="1"/>
  <c r="C81" i="2" s="1"/>
  <c r="C93" i="2" s="1"/>
  <c r="C105" i="2" s="1"/>
  <c r="C117" i="2" s="1"/>
  <c r="C129" i="2" s="1"/>
  <c r="C141" i="2" s="1"/>
  <c r="C153" i="2" s="1"/>
  <c r="C165" i="2" s="1"/>
  <c r="C177" i="2" s="1"/>
  <c r="C189" i="2" s="1"/>
  <c r="C201" i="2" s="1"/>
  <c r="C213" i="2" s="1"/>
  <c r="C225" i="2" s="1"/>
  <c r="C237" i="2" s="1"/>
  <c r="C249" i="2" s="1"/>
  <c r="C261" i="2" s="1"/>
  <c r="C273" i="2" s="1"/>
  <c r="C285" i="2" s="1"/>
  <c r="C297" i="2" s="1"/>
  <c r="C309" i="2" s="1"/>
  <c r="C321" i="2" s="1"/>
  <c r="C333" i="2" s="1"/>
  <c r="C345" i="2" s="1"/>
  <c r="C357" i="2" s="1"/>
  <c r="C20" i="2"/>
  <c r="C32" i="2" s="1"/>
  <c r="C44" i="2" s="1"/>
  <c r="C56" i="2" s="1"/>
  <c r="C68" i="2" s="1"/>
  <c r="C80" i="2" s="1"/>
  <c r="C92" i="2" s="1"/>
  <c r="C104" i="2" s="1"/>
  <c r="C116" i="2" s="1"/>
  <c r="C128" i="2" s="1"/>
  <c r="C140" i="2" s="1"/>
  <c r="C152" i="2" s="1"/>
  <c r="C164" i="2" s="1"/>
  <c r="C176" i="2" s="1"/>
  <c r="C188" i="2" s="1"/>
  <c r="C200" i="2" s="1"/>
  <c r="C212" i="2" s="1"/>
  <c r="C224" i="2" s="1"/>
  <c r="C236" i="2" s="1"/>
  <c r="C248" i="2" s="1"/>
  <c r="C260" i="2" s="1"/>
  <c r="C272" i="2" s="1"/>
  <c r="C284" i="2" s="1"/>
  <c r="C296" i="2" s="1"/>
  <c r="C308" i="2" s="1"/>
  <c r="C320" i="2" s="1"/>
  <c r="C332" i="2" s="1"/>
  <c r="C344" i="2" s="1"/>
  <c r="C356" i="2" s="1"/>
  <c r="C19" i="2"/>
  <c r="C31" i="2" s="1"/>
  <c r="C43" i="2" s="1"/>
  <c r="C55" i="2" s="1"/>
  <c r="C67" i="2" s="1"/>
  <c r="C79" i="2" s="1"/>
  <c r="C91" i="2" s="1"/>
  <c r="C103" i="2" s="1"/>
  <c r="C115" i="2" s="1"/>
  <c r="C127" i="2" s="1"/>
  <c r="C139" i="2" s="1"/>
  <c r="C151" i="2" s="1"/>
  <c r="C163" i="2" s="1"/>
  <c r="C175" i="2" s="1"/>
  <c r="C187" i="2" s="1"/>
  <c r="C199" i="2" s="1"/>
  <c r="C211" i="2" s="1"/>
  <c r="C223" i="2" s="1"/>
  <c r="C235" i="2" s="1"/>
  <c r="C247" i="2" s="1"/>
  <c r="C259" i="2" s="1"/>
  <c r="C271" i="2" s="1"/>
  <c r="C283" i="2" s="1"/>
  <c r="C295" i="2" s="1"/>
  <c r="C307" i="2" s="1"/>
  <c r="C319" i="2" s="1"/>
  <c r="C331" i="2" s="1"/>
  <c r="C343" i="2" s="1"/>
  <c r="C355" i="2" s="1"/>
  <c r="C18" i="2"/>
  <c r="C30" i="2" s="1"/>
  <c r="C42" i="2" s="1"/>
  <c r="C54" i="2" s="1"/>
  <c r="C66" i="2" s="1"/>
  <c r="C78" i="2" s="1"/>
  <c r="C90" i="2" s="1"/>
  <c r="C102" i="2" s="1"/>
  <c r="C114" i="2" s="1"/>
  <c r="C126" i="2" s="1"/>
  <c r="C138" i="2" s="1"/>
  <c r="C150" i="2" s="1"/>
  <c r="C162" i="2" s="1"/>
  <c r="C174" i="2" s="1"/>
  <c r="C186" i="2" s="1"/>
  <c r="C198" i="2" s="1"/>
  <c r="C210" i="2" s="1"/>
  <c r="C222" i="2" s="1"/>
  <c r="C234" i="2" s="1"/>
  <c r="C246" i="2" s="1"/>
  <c r="C258" i="2" s="1"/>
  <c r="C270" i="2" s="1"/>
  <c r="C282" i="2" s="1"/>
  <c r="C294" i="2" s="1"/>
  <c r="C306" i="2" s="1"/>
  <c r="C318" i="2" s="1"/>
  <c r="C330" i="2" s="1"/>
  <c r="C342" i="2" s="1"/>
  <c r="C354" i="2" s="1"/>
  <c r="B18" i="2"/>
  <c r="B30" i="2" s="1"/>
  <c r="B42" i="2" s="1"/>
  <c r="B54" i="2" s="1"/>
  <c r="B66" i="2" s="1"/>
  <c r="B78" i="2" s="1"/>
  <c r="B90" i="2" s="1"/>
  <c r="B102" i="2" s="1"/>
  <c r="B114" i="2" s="1"/>
  <c r="B126" i="2" s="1"/>
  <c r="B138" i="2" s="1"/>
  <c r="B150" i="2" s="1"/>
  <c r="B162" i="2" s="1"/>
  <c r="B174" i="2" s="1"/>
  <c r="B186" i="2" s="1"/>
  <c r="B198" i="2" s="1"/>
  <c r="B210" i="2" s="1"/>
  <c r="B222" i="2" s="1"/>
  <c r="B234" i="2" s="1"/>
  <c r="B246" i="2" s="1"/>
  <c r="B258" i="2" s="1"/>
  <c r="B270" i="2" s="1"/>
  <c r="B282" i="2" s="1"/>
  <c r="B294" i="2" s="1"/>
  <c r="B306" i="2" s="1"/>
  <c r="B318" i="2" s="1"/>
  <c r="B330" i="2" s="1"/>
  <c r="B342" i="2" s="1"/>
  <c r="B354" i="2" s="1"/>
  <c r="B7" i="2"/>
  <c r="B8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B18" i="1"/>
  <c r="B30" i="1" s="1"/>
  <c r="B42" i="1" s="1"/>
  <c r="B54" i="1" s="1"/>
  <c r="B66" i="1" s="1"/>
  <c r="B78" i="1" s="1"/>
  <c r="B90" i="1" s="1"/>
  <c r="B102" i="1" s="1"/>
  <c r="B114" i="1" s="1"/>
  <c r="B126" i="1" s="1"/>
  <c r="B138" i="1" s="1"/>
  <c r="B150" i="1" s="1"/>
  <c r="B162" i="1" s="1"/>
  <c r="B174" i="1" s="1"/>
  <c r="B186" i="1" s="1"/>
  <c r="B198" i="1" s="1"/>
  <c r="B210" i="1" s="1"/>
  <c r="B222" i="1" s="1"/>
  <c r="B234" i="1" s="1"/>
  <c r="B246" i="1" s="1"/>
  <c r="B258" i="1" s="1"/>
  <c r="B270" i="1" s="1"/>
  <c r="B282" i="1" s="1"/>
  <c r="B294" i="1" s="1"/>
  <c r="B306" i="1" s="1"/>
  <c r="B318" i="1" s="1"/>
  <c r="B330" i="1" s="1"/>
  <c r="B342" i="1" s="1"/>
  <c r="B354" i="1" s="1"/>
  <c r="B7" i="1"/>
  <c r="B8" i="1" s="1"/>
  <c r="B9" i="1" s="1"/>
  <c r="B10" i="1" s="1"/>
  <c r="C29" i="1"/>
  <c r="C41" i="1" s="1"/>
  <c r="C53" i="1" s="1"/>
  <c r="C65" i="1" s="1"/>
  <c r="C77" i="1" s="1"/>
  <c r="C89" i="1" s="1"/>
  <c r="C101" i="1" s="1"/>
  <c r="C113" i="1" s="1"/>
  <c r="C125" i="1" s="1"/>
  <c r="C137" i="1" s="1"/>
  <c r="C149" i="1" s="1"/>
  <c r="C161" i="1" s="1"/>
  <c r="C173" i="1" s="1"/>
  <c r="C185" i="1" s="1"/>
  <c r="C197" i="1" s="1"/>
  <c r="C209" i="1" s="1"/>
  <c r="C221" i="1" s="1"/>
  <c r="C233" i="1" s="1"/>
  <c r="C245" i="1" s="1"/>
  <c r="C257" i="1" s="1"/>
  <c r="C269" i="1" s="1"/>
  <c r="C281" i="1" s="1"/>
  <c r="C293" i="1" s="1"/>
  <c r="C305" i="1" s="1"/>
  <c r="C317" i="1" s="1"/>
  <c r="C329" i="1" s="1"/>
  <c r="C341" i="1" s="1"/>
  <c r="C353" i="1" s="1"/>
  <c r="C365" i="1" s="1"/>
  <c r="C28" i="1"/>
  <c r="C40" i="1" s="1"/>
  <c r="C52" i="1" s="1"/>
  <c r="C64" i="1" s="1"/>
  <c r="C76" i="1" s="1"/>
  <c r="C88" i="1" s="1"/>
  <c r="C100" i="1" s="1"/>
  <c r="C112" i="1" s="1"/>
  <c r="C124" i="1" s="1"/>
  <c r="C136" i="1" s="1"/>
  <c r="C148" i="1" s="1"/>
  <c r="C160" i="1" s="1"/>
  <c r="C172" i="1" s="1"/>
  <c r="C184" i="1" s="1"/>
  <c r="C196" i="1" s="1"/>
  <c r="C208" i="1" s="1"/>
  <c r="C220" i="1" s="1"/>
  <c r="C232" i="1" s="1"/>
  <c r="C244" i="1" s="1"/>
  <c r="C256" i="1" s="1"/>
  <c r="C268" i="1" s="1"/>
  <c r="C280" i="1" s="1"/>
  <c r="C292" i="1" s="1"/>
  <c r="C304" i="1" s="1"/>
  <c r="C316" i="1" s="1"/>
  <c r="C328" i="1" s="1"/>
  <c r="C340" i="1" s="1"/>
  <c r="C352" i="1" s="1"/>
  <c r="C364" i="1" s="1"/>
  <c r="C27" i="1"/>
  <c r="C39" i="1" s="1"/>
  <c r="C51" i="1" s="1"/>
  <c r="C63" i="1" s="1"/>
  <c r="C75" i="1" s="1"/>
  <c r="C87" i="1" s="1"/>
  <c r="C99" i="1" s="1"/>
  <c r="C111" i="1" s="1"/>
  <c r="C123" i="1" s="1"/>
  <c r="C135" i="1" s="1"/>
  <c r="C147" i="1" s="1"/>
  <c r="C159" i="1" s="1"/>
  <c r="C171" i="1" s="1"/>
  <c r="C183" i="1" s="1"/>
  <c r="C195" i="1" s="1"/>
  <c r="C207" i="1" s="1"/>
  <c r="C219" i="1" s="1"/>
  <c r="C231" i="1" s="1"/>
  <c r="C243" i="1" s="1"/>
  <c r="C255" i="1" s="1"/>
  <c r="C267" i="1" s="1"/>
  <c r="C279" i="1" s="1"/>
  <c r="C291" i="1" s="1"/>
  <c r="C303" i="1" s="1"/>
  <c r="C315" i="1" s="1"/>
  <c r="C327" i="1" s="1"/>
  <c r="C339" i="1" s="1"/>
  <c r="C351" i="1" s="1"/>
  <c r="C363" i="1" s="1"/>
  <c r="C26" i="1"/>
  <c r="C38" i="1" s="1"/>
  <c r="C50" i="1" s="1"/>
  <c r="C62" i="1" s="1"/>
  <c r="C74" i="1" s="1"/>
  <c r="C86" i="1" s="1"/>
  <c r="C98" i="1" s="1"/>
  <c r="C110" i="1" s="1"/>
  <c r="C122" i="1" s="1"/>
  <c r="C134" i="1" s="1"/>
  <c r="C146" i="1" s="1"/>
  <c r="C158" i="1" s="1"/>
  <c r="C170" i="1" s="1"/>
  <c r="C182" i="1" s="1"/>
  <c r="C194" i="1" s="1"/>
  <c r="C206" i="1" s="1"/>
  <c r="C218" i="1" s="1"/>
  <c r="C230" i="1" s="1"/>
  <c r="C242" i="1" s="1"/>
  <c r="C254" i="1" s="1"/>
  <c r="C266" i="1" s="1"/>
  <c r="C278" i="1" s="1"/>
  <c r="C290" i="1" s="1"/>
  <c r="C302" i="1" s="1"/>
  <c r="C314" i="1" s="1"/>
  <c r="C326" i="1" s="1"/>
  <c r="C338" i="1" s="1"/>
  <c r="C350" i="1" s="1"/>
  <c r="C362" i="1" s="1"/>
  <c r="C25" i="1"/>
  <c r="C37" i="1" s="1"/>
  <c r="C49" i="1" s="1"/>
  <c r="C61" i="1" s="1"/>
  <c r="C73" i="1" s="1"/>
  <c r="C85" i="1" s="1"/>
  <c r="C97" i="1" s="1"/>
  <c r="C109" i="1" s="1"/>
  <c r="C121" i="1" s="1"/>
  <c r="C133" i="1" s="1"/>
  <c r="C145" i="1" s="1"/>
  <c r="C157" i="1" s="1"/>
  <c r="C169" i="1" s="1"/>
  <c r="C181" i="1" s="1"/>
  <c r="C193" i="1" s="1"/>
  <c r="C205" i="1" s="1"/>
  <c r="C217" i="1" s="1"/>
  <c r="C229" i="1" s="1"/>
  <c r="C241" i="1" s="1"/>
  <c r="C253" i="1" s="1"/>
  <c r="C265" i="1" s="1"/>
  <c r="C277" i="1" s="1"/>
  <c r="C289" i="1" s="1"/>
  <c r="C301" i="1" s="1"/>
  <c r="C313" i="1" s="1"/>
  <c r="C325" i="1" s="1"/>
  <c r="C337" i="1" s="1"/>
  <c r="C349" i="1" s="1"/>
  <c r="C361" i="1" s="1"/>
  <c r="C24" i="1"/>
  <c r="C36" i="1" s="1"/>
  <c r="C48" i="1" s="1"/>
  <c r="C60" i="1" s="1"/>
  <c r="C72" i="1" s="1"/>
  <c r="C84" i="1" s="1"/>
  <c r="C96" i="1" s="1"/>
  <c r="C108" i="1" s="1"/>
  <c r="C120" i="1" s="1"/>
  <c r="C132" i="1" s="1"/>
  <c r="C144" i="1" s="1"/>
  <c r="C156" i="1" s="1"/>
  <c r="C168" i="1" s="1"/>
  <c r="C180" i="1" s="1"/>
  <c r="C192" i="1" s="1"/>
  <c r="C204" i="1" s="1"/>
  <c r="C216" i="1" s="1"/>
  <c r="C228" i="1" s="1"/>
  <c r="C240" i="1" s="1"/>
  <c r="C252" i="1" s="1"/>
  <c r="C264" i="1" s="1"/>
  <c r="C276" i="1" s="1"/>
  <c r="C288" i="1" s="1"/>
  <c r="C300" i="1" s="1"/>
  <c r="C312" i="1" s="1"/>
  <c r="C324" i="1" s="1"/>
  <c r="C336" i="1" s="1"/>
  <c r="C348" i="1" s="1"/>
  <c r="C360" i="1" s="1"/>
  <c r="C23" i="1"/>
  <c r="C35" i="1" s="1"/>
  <c r="C47" i="1" s="1"/>
  <c r="C59" i="1" s="1"/>
  <c r="C71" i="1" s="1"/>
  <c r="C83" i="1" s="1"/>
  <c r="C95" i="1" s="1"/>
  <c r="C107" i="1" s="1"/>
  <c r="C119" i="1" s="1"/>
  <c r="C131" i="1" s="1"/>
  <c r="C143" i="1" s="1"/>
  <c r="C155" i="1" s="1"/>
  <c r="C167" i="1" s="1"/>
  <c r="C179" i="1" s="1"/>
  <c r="C191" i="1" s="1"/>
  <c r="C203" i="1" s="1"/>
  <c r="C215" i="1" s="1"/>
  <c r="C227" i="1" s="1"/>
  <c r="C239" i="1" s="1"/>
  <c r="C251" i="1" s="1"/>
  <c r="C263" i="1" s="1"/>
  <c r="C275" i="1" s="1"/>
  <c r="C287" i="1" s="1"/>
  <c r="C299" i="1" s="1"/>
  <c r="C311" i="1" s="1"/>
  <c r="C323" i="1" s="1"/>
  <c r="C335" i="1" s="1"/>
  <c r="C347" i="1" s="1"/>
  <c r="C359" i="1" s="1"/>
  <c r="C22" i="1"/>
  <c r="C34" i="1" s="1"/>
  <c r="C46" i="1" s="1"/>
  <c r="C58" i="1" s="1"/>
  <c r="C70" i="1" s="1"/>
  <c r="C82" i="1" s="1"/>
  <c r="C94" i="1" s="1"/>
  <c r="C106" i="1" s="1"/>
  <c r="C118" i="1" s="1"/>
  <c r="C130" i="1" s="1"/>
  <c r="C142" i="1" s="1"/>
  <c r="C154" i="1" s="1"/>
  <c r="C166" i="1" s="1"/>
  <c r="C178" i="1" s="1"/>
  <c r="C190" i="1" s="1"/>
  <c r="C202" i="1" s="1"/>
  <c r="C214" i="1" s="1"/>
  <c r="C226" i="1" s="1"/>
  <c r="C238" i="1" s="1"/>
  <c r="C250" i="1" s="1"/>
  <c r="C262" i="1" s="1"/>
  <c r="C274" i="1" s="1"/>
  <c r="C286" i="1" s="1"/>
  <c r="C298" i="1" s="1"/>
  <c r="C310" i="1" s="1"/>
  <c r="C322" i="1" s="1"/>
  <c r="C334" i="1" s="1"/>
  <c r="C346" i="1" s="1"/>
  <c r="C358" i="1" s="1"/>
  <c r="C21" i="1"/>
  <c r="C33" i="1" s="1"/>
  <c r="C45" i="1" s="1"/>
  <c r="C57" i="1" s="1"/>
  <c r="C69" i="1" s="1"/>
  <c r="C81" i="1" s="1"/>
  <c r="C93" i="1" s="1"/>
  <c r="C105" i="1" s="1"/>
  <c r="C117" i="1" s="1"/>
  <c r="C129" i="1" s="1"/>
  <c r="C141" i="1" s="1"/>
  <c r="C153" i="1" s="1"/>
  <c r="C165" i="1" s="1"/>
  <c r="C177" i="1" s="1"/>
  <c r="C189" i="1" s="1"/>
  <c r="C201" i="1" s="1"/>
  <c r="C213" i="1" s="1"/>
  <c r="C225" i="1" s="1"/>
  <c r="C237" i="1" s="1"/>
  <c r="C249" i="1" s="1"/>
  <c r="C261" i="1" s="1"/>
  <c r="C273" i="1" s="1"/>
  <c r="C285" i="1" s="1"/>
  <c r="C297" i="1" s="1"/>
  <c r="C309" i="1" s="1"/>
  <c r="C321" i="1" s="1"/>
  <c r="C333" i="1" s="1"/>
  <c r="C345" i="1" s="1"/>
  <c r="C357" i="1" s="1"/>
  <c r="C20" i="1"/>
  <c r="C32" i="1" s="1"/>
  <c r="C44" i="1" s="1"/>
  <c r="C56" i="1" s="1"/>
  <c r="C68" i="1" s="1"/>
  <c r="C80" i="1" s="1"/>
  <c r="C92" i="1" s="1"/>
  <c r="C104" i="1" s="1"/>
  <c r="C116" i="1" s="1"/>
  <c r="C128" i="1" s="1"/>
  <c r="C140" i="1" s="1"/>
  <c r="C152" i="1" s="1"/>
  <c r="C164" i="1" s="1"/>
  <c r="C176" i="1" s="1"/>
  <c r="C188" i="1" s="1"/>
  <c r="C200" i="1" s="1"/>
  <c r="C212" i="1" s="1"/>
  <c r="C224" i="1" s="1"/>
  <c r="C236" i="1" s="1"/>
  <c r="C248" i="1" s="1"/>
  <c r="C260" i="1" s="1"/>
  <c r="C272" i="1" s="1"/>
  <c r="C284" i="1" s="1"/>
  <c r="C296" i="1" s="1"/>
  <c r="C308" i="1" s="1"/>
  <c r="C320" i="1" s="1"/>
  <c r="C332" i="1" s="1"/>
  <c r="C344" i="1" s="1"/>
  <c r="C356" i="1" s="1"/>
  <c r="C19" i="1"/>
  <c r="C31" i="1" s="1"/>
  <c r="C43" i="1" s="1"/>
  <c r="C55" i="1" s="1"/>
  <c r="C67" i="1" s="1"/>
  <c r="C79" i="1" s="1"/>
  <c r="C91" i="1" s="1"/>
  <c r="C103" i="1" s="1"/>
  <c r="C115" i="1" s="1"/>
  <c r="C127" i="1" s="1"/>
  <c r="C139" i="1" s="1"/>
  <c r="C151" i="1" s="1"/>
  <c r="C163" i="1" s="1"/>
  <c r="C175" i="1" s="1"/>
  <c r="C187" i="1" s="1"/>
  <c r="C199" i="1" s="1"/>
  <c r="C211" i="1" s="1"/>
  <c r="C223" i="1" s="1"/>
  <c r="C235" i="1" s="1"/>
  <c r="C247" i="1" s="1"/>
  <c r="C259" i="1" s="1"/>
  <c r="C271" i="1" s="1"/>
  <c r="C283" i="1" s="1"/>
  <c r="C295" i="1" s="1"/>
  <c r="C307" i="1" s="1"/>
  <c r="C319" i="1" s="1"/>
  <c r="C331" i="1" s="1"/>
  <c r="C343" i="1" s="1"/>
  <c r="C355" i="1" s="1"/>
  <c r="C18" i="1"/>
  <c r="C30" i="1" s="1"/>
  <c r="C42" i="1" s="1"/>
  <c r="C54" i="1" s="1"/>
  <c r="C66" i="1" s="1"/>
  <c r="C78" i="1" s="1"/>
  <c r="C90" i="1" s="1"/>
  <c r="C102" i="1" s="1"/>
  <c r="C114" i="1" s="1"/>
  <c r="C126" i="1" s="1"/>
  <c r="C138" i="1" s="1"/>
  <c r="C150" i="1" s="1"/>
  <c r="C162" i="1" s="1"/>
  <c r="C174" i="1" s="1"/>
  <c r="C186" i="1" s="1"/>
  <c r="C198" i="1" s="1"/>
  <c r="C210" i="1" s="1"/>
  <c r="C222" i="1" s="1"/>
  <c r="C234" i="1" s="1"/>
  <c r="C246" i="1" s="1"/>
  <c r="C258" i="1" s="1"/>
  <c r="C270" i="1" s="1"/>
  <c r="C282" i="1" s="1"/>
  <c r="C294" i="1" s="1"/>
  <c r="C306" i="1" s="1"/>
  <c r="C318" i="1" s="1"/>
  <c r="C330" i="1" s="1"/>
  <c r="C342" i="1" s="1"/>
  <c r="C354" i="1" s="1"/>
  <c r="Q10" i="1"/>
  <c r="Q21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Q14" i="1"/>
  <c r="Q15" i="1" s="1"/>
  <c r="Q20" i="1"/>
  <c r="R20" i="1" s="1"/>
  <c r="F123" i="2" l="1"/>
  <c r="F115" i="2"/>
  <c r="F107" i="2"/>
  <c r="F99" i="2"/>
  <c r="F91" i="2"/>
  <c r="F83" i="2"/>
  <c r="F75" i="2"/>
  <c r="F67" i="2"/>
  <c r="F59" i="2"/>
  <c r="F51" i="2"/>
  <c r="F43" i="2"/>
  <c r="F35" i="2"/>
  <c r="F27" i="2"/>
  <c r="F19" i="2"/>
  <c r="F11" i="2"/>
  <c r="F122" i="2"/>
  <c r="F114" i="2"/>
  <c r="F106" i="2"/>
  <c r="F98" i="2"/>
  <c r="F90" i="2"/>
  <c r="F82" i="2"/>
  <c r="F74" i="2"/>
  <c r="F66" i="2"/>
  <c r="F58" i="2"/>
  <c r="F50" i="2"/>
  <c r="F42" i="2"/>
  <c r="F34" i="2"/>
  <c r="F26" i="2"/>
  <c r="F18" i="2"/>
  <c r="F10" i="2"/>
  <c r="F121" i="2"/>
  <c r="F113" i="2"/>
  <c r="F105" i="2"/>
  <c r="F97" i="2"/>
  <c r="F89" i="2"/>
  <c r="F81" i="2"/>
  <c r="F73" i="2"/>
  <c r="F65" i="2"/>
  <c r="F57" i="2"/>
  <c r="F49" i="2"/>
  <c r="F41" i="2"/>
  <c r="F33" i="2"/>
  <c r="F25" i="2"/>
  <c r="F17" i="2"/>
  <c r="F9" i="2"/>
  <c r="F120" i="2"/>
  <c r="F112" i="2"/>
  <c r="F104" i="2"/>
  <c r="F96" i="2"/>
  <c r="F88" i="2"/>
  <c r="F80" i="2"/>
  <c r="F72" i="2"/>
  <c r="F64" i="2"/>
  <c r="F56" i="2"/>
  <c r="F48" i="2"/>
  <c r="F40" i="2"/>
  <c r="F32" i="2"/>
  <c r="F24" i="2"/>
  <c r="F16" i="2"/>
  <c r="F8" i="2"/>
  <c r="F119" i="2"/>
  <c r="F111" i="2"/>
  <c r="F103" i="2"/>
  <c r="F95" i="2"/>
  <c r="F87" i="2"/>
  <c r="F79" i="2"/>
  <c r="F71" i="2"/>
  <c r="F63" i="2"/>
  <c r="F55" i="2"/>
  <c r="F47" i="2"/>
  <c r="F39" i="2"/>
  <c r="F31" i="2"/>
  <c r="F23" i="2"/>
  <c r="F15" i="2"/>
  <c r="F7" i="2"/>
  <c r="F6" i="2"/>
  <c r="F118" i="2"/>
  <c r="F110" i="2"/>
  <c r="F102" i="2"/>
  <c r="F94" i="2"/>
  <c r="F86" i="2"/>
  <c r="F78" i="2"/>
  <c r="F70" i="2"/>
  <c r="F62" i="2"/>
  <c r="F54" i="2"/>
  <c r="F46" i="2"/>
  <c r="F38" i="2"/>
  <c r="F30" i="2"/>
  <c r="F22" i="2"/>
  <c r="F14" i="2"/>
  <c r="F125" i="2"/>
  <c r="F117" i="2"/>
  <c r="F109" i="2"/>
  <c r="F101" i="2"/>
  <c r="F93" i="2"/>
  <c r="F85" i="2"/>
  <c r="F77" i="2"/>
  <c r="F69" i="2"/>
  <c r="F61" i="2"/>
  <c r="F53" i="2"/>
  <c r="F45" i="2"/>
  <c r="F37" i="2"/>
  <c r="F29" i="2"/>
  <c r="F21" i="2"/>
  <c r="F13" i="2"/>
  <c r="F124" i="2"/>
  <c r="F116" i="2"/>
  <c r="F108" i="2"/>
  <c r="F100" i="2"/>
  <c r="F92" i="2"/>
  <c r="F84" i="2"/>
  <c r="F76" i="2"/>
  <c r="F68" i="2"/>
  <c r="F60" i="2"/>
  <c r="F52" i="2"/>
  <c r="F44" i="2"/>
  <c r="F36" i="2"/>
  <c r="F28" i="2"/>
  <c r="F20" i="2"/>
  <c r="A9" i="4"/>
  <c r="B30" i="4"/>
  <c r="G18" i="4"/>
  <c r="B19" i="4"/>
  <c r="G7" i="4"/>
  <c r="H8" i="4" s="1"/>
  <c r="B9" i="4"/>
  <c r="G9" i="4" s="1"/>
  <c r="G8" i="4"/>
  <c r="C42" i="4"/>
  <c r="C54" i="4" s="1"/>
  <c r="C45" i="4"/>
  <c r="C57" i="4" s="1"/>
  <c r="C48" i="4"/>
  <c r="C43" i="4"/>
  <c r="C49" i="4"/>
  <c r="C46" i="4"/>
  <c r="C53" i="4"/>
  <c r="C47" i="4"/>
  <c r="C50" i="4"/>
  <c r="C44" i="4"/>
  <c r="C52" i="4"/>
  <c r="B20" i="4"/>
  <c r="C63" i="4"/>
  <c r="H6" i="2"/>
  <c r="D7" i="2" s="1"/>
  <c r="E7" i="2" s="1"/>
  <c r="B21" i="1"/>
  <c r="B33" i="1" s="1"/>
  <c r="B45" i="1" s="1"/>
  <c r="B57" i="1" s="1"/>
  <c r="B69" i="1" s="1"/>
  <c r="B81" i="1" s="1"/>
  <c r="B93" i="1" s="1"/>
  <c r="B105" i="1" s="1"/>
  <c r="B117" i="1" s="1"/>
  <c r="B129" i="1" s="1"/>
  <c r="B141" i="1" s="1"/>
  <c r="B153" i="1" s="1"/>
  <c r="B165" i="1" s="1"/>
  <c r="B177" i="1" s="1"/>
  <c r="B189" i="1" s="1"/>
  <c r="B201" i="1" s="1"/>
  <c r="B213" i="1" s="1"/>
  <c r="B225" i="1" s="1"/>
  <c r="B237" i="1" s="1"/>
  <c r="B249" i="1" s="1"/>
  <c r="B261" i="1" s="1"/>
  <c r="B273" i="1" s="1"/>
  <c r="B285" i="1" s="1"/>
  <c r="B297" i="1" s="1"/>
  <c r="B309" i="1" s="1"/>
  <c r="B321" i="1" s="1"/>
  <c r="B333" i="1" s="1"/>
  <c r="B345" i="1" s="1"/>
  <c r="B357" i="1" s="1"/>
  <c r="B19" i="1"/>
  <c r="B31" i="1" s="1"/>
  <c r="B43" i="1" s="1"/>
  <c r="B55" i="1" s="1"/>
  <c r="B67" i="1" s="1"/>
  <c r="B79" i="1" s="1"/>
  <c r="B91" i="1" s="1"/>
  <c r="B103" i="1" s="1"/>
  <c r="B115" i="1" s="1"/>
  <c r="B127" i="1" s="1"/>
  <c r="B139" i="1" s="1"/>
  <c r="B151" i="1" s="1"/>
  <c r="B163" i="1" s="1"/>
  <c r="B175" i="1" s="1"/>
  <c r="B187" i="1" s="1"/>
  <c r="B199" i="1" s="1"/>
  <c r="B211" i="1" s="1"/>
  <c r="B223" i="1" s="1"/>
  <c r="B235" i="1" s="1"/>
  <c r="B247" i="1" s="1"/>
  <c r="B259" i="1" s="1"/>
  <c r="B271" i="1" s="1"/>
  <c r="B283" i="1" s="1"/>
  <c r="B295" i="1" s="1"/>
  <c r="B307" i="1" s="1"/>
  <c r="B319" i="1" s="1"/>
  <c r="B331" i="1" s="1"/>
  <c r="B343" i="1" s="1"/>
  <c r="B355" i="1" s="1"/>
  <c r="B20" i="2"/>
  <c r="B32" i="2" s="1"/>
  <c r="B44" i="2" s="1"/>
  <c r="B56" i="2" s="1"/>
  <c r="B68" i="2" s="1"/>
  <c r="B80" i="2" s="1"/>
  <c r="B92" i="2" s="1"/>
  <c r="B104" i="2" s="1"/>
  <c r="B116" i="2" s="1"/>
  <c r="B128" i="2" s="1"/>
  <c r="B140" i="2" s="1"/>
  <c r="B152" i="2" s="1"/>
  <c r="B164" i="2" s="1"/>
  <c r="B176" i="2" s="1"/>
  <c r="B188" i="2" s="1"/>
  <c r="B200" i="2" s="1"/>
  <c r="B212" i="2" s="1"/>
  <c r="B224" i="2" s="1"/>
  <c r="B236" i="2" s="1"/>
  <c r="B248" i="2" s="1"/>
  <c r="B260" i="2" s="1"/>
  <c r="B272" i="2" s="1"/>
  <c r="B284" i="2" s="1"/>
  <c r="B296" i="2" s="1"/>
  <c r="B308" i="2" s="1"/>
  <c r="B320" i="2" s="1"/>
  <c r="B332" i="2" s="1"/>
  <c r="B344" i="2" s="1"/>
  <c r="B356" i="2" s="1"/>
  <c r="B9" i="2"/>
  <c r="B19" i="2"/>
  <c r="B31" i="2" s="1"/>
  <c r="B43" i="2" s="1"/>
  <c r="B55" i="2" s="1"/>
  <c r="B67" i="2" s="1"/>
  <c r="B79" i="2" s="1"/>
  <c r="B91" i="2" s="1"/>
  <c r="B103" i="2" s="1"/>
  <c r="B115" i="2" s="1"/>
  <c r="B127" i="2" s="1"/>
  <c r="B139" i="2" s="1"/>
  <c r="B151" i="2" s="1"/>
  <c r="B163" i="2" s="1"/>
  <c r="B175" i="2" s="1"/>
  <c r="B187" i="2" s="1"/>
  <c r="B199" i="2" s="1"/>
  <c r="B211" i="2" s="1"/>
  <c r="B223" i="2" s="1"/>
  <c r="B235" i="2" s="1"/>
  <c r="B247" i="2" s="1"/>
  <c r="B259" i="2" s="1"/>
  <c r="B271" i="2" s="1"/>
  <c r="B283" i="2" s="1"/>
  <c r="B295" i="2" s="1"/>
  <c r="B307" i="2" s="1"/>
  <c r="B319" i="2" s="1"/>
  <c r="B331" i="2" s="1"/>
  <c r="B343" i="2" s="1"/>
  <c r="B355" i="2" s="1"/>
  <c r="B11" i="1"/>
  <c r="B22" i="1"/>
  <c r="B34" i="1" s="1"/>
  <c r="B46" i="1" s="1"/>
  <c r="B58" i="1" s="1"/>
  <c r="B70" i="1" s="1"/>
  <c r="B82" i="1" s="1"/>
  <c r="B94" i="1" s="1"/>
  <c r="B106" i="1" s="1"/>
  <c r="B118" i="1" s="1"/>
  <c r="B130" i="1" s="1"/>
  <c r="B142" i="1" s="1"/>
  <c r="B154" i="1" s="1"/>
  <c r="B166" i="1" s="1"/>
  <c r="B178" i="1" s="1"/>
  <c r="B190" i="1" s="1"/>
  <c r="B202" i="1" s="1"/>
  <c r="B214" i="1" s="1"/>
  <c r="B226" i="1" s="1"/>
  <c r="B238" i="1" s="1"/>
  <c r="B250" i="1" s="1"/>
  <c r="B262" i="1" s="1"/>
  <c r="B274" i="1" s="1"/>
  <c r="B286" i="1" s="1"/>
  <c r="B298" i="1" s="1"/>
  <c r="B310" i="1" s="1"/>
  <c r="B322" i="1" s="1"/>
  <c r="B334" i="1" s="1"/>
  <c r="B346" i="1" s="1"/>
  <c r="B358" i="1" s="1"/>
  <c r="B20" i="1"/>
  <c r="B32" i="1" s="1"/>
  <c r="B44" i="1" s="1"/>
  <c r="B56" i="1" s="1"/>
  <c r="B68" i="1" s="1"/>
  <c r="B80" i="1" s="1"/>
  <c r="B92" i="1" s="1"/>
  <c r="B104" i="1" s="1"/>
  <c r="B116" i="1" s="1"/>
  <c r="B128" i="1" s="1"/>
  <c r="B140" i="1" s="1"/>
  <c r="B152" i="1" s="1"/>
  <c r="B164" i="1" s="1"/>
  <c r="B176" i="1" s="1"/>
  <c r="B188" i="1" s="1"/>
  <c r="B200" i="1" s="1"/>
  <c r="B212" i="1" s="1"/>
  <c r="B224" i="1" s="1"/>
  <c r="B236" i="1" s="1"/>
  <c r="B248" i="1" s="1"/>
  <c r="B260" i="1" s="1"/>
  <c r="B272" i="1" s="1"/>
  <c r="B284" i="1" s="1"/>
  <c r="B296" i="1" s="1"/>
  <c r="B308" i="1" s="1"/>
  <c r="B320" i="1" s="1"/>
  <c r="B332" i="1" s="1"/>
  <c r="B344" i="1" s="1"/>
  <c r="B356" i="1" s="1"/>
  <c r="Q16" i="1"/>
  <c r="M7" i="1" s="1"/>
  <c r="M8" i="1" l="1"/>
  <c r="Q19" i="1" s="1"/>
  <c r="Q24" i="1" s="1"/>
  <c r="D6" i="1"/>
  <c r="E6" i="1" s="1"/>
  <c r="H9" i="4"/>
  <c r="H10" i="4" s="1"/>
  <c r="A10" i="4"/>
  <c r="B32" i="4"/>
  <c r="G20" i="4"/>
  <c r="B10" i="4"/>
  <c r="G10" i="4" s="1"/>
  <c r="B21" i="4"/>
  <c r="B31" i="4"/>
  <c r="G19" i="4"/>
  <c r="B42" i="4"/>
  <c r="G30" i="4"/>
  <c r="C58" i="4"/>
  <c r="C64" i="4"/>
  <c r="C56" i="4"/>
  <c r="C55" i="4"/>
  <c r="C66" i="4"/>
  <c r="C69" i="4"/>
  <c r="C62" i="4"/>
  <c r="C59" i="4"/>
  <c r="C60" i="4"/>
  <c r="C75" i="4"/>
  <c r="C65" i="4"/>
  <c r="C61" i="4"/>
  <c r="B11" i="4"/>
  <c r="G11" i="4" s="1"/>
  <c r="H7" i="2"/>
  <c r="D8" i="2" s="1"/>
  <c r="E8" i="2" s="1"/>
  <c r="B10" i="2"/>
  <c r="B21" i="2"/>
  <c r="B33" i="2" s="1"/>
  <c r="B45" i="2" s="1"/>
  <c r="B57" i="2" s="1"/>
  <c r="B69" i="2" s="1"/>
  <c r="B81" i="2" s="1"/>
  <c r="B93" i="2" s="1"/>
  <c r="B105" i="2" s="1"/>
  <c r="B117" i="2" s="1"/>
  <c r="B129" i="2" s="1"/>
  <c r="B141" i="2" s="1"/>
  <c r="B153" i="2" s="1"/>
  <c r="B165" i="2" s="1"/>
  <c r="B177" i="2" s="1"/>
  <c r="B189" i="2" s="1"/>
  <c r="B201" i="2" s="1"/>
  <c r="B213" i="2" s="1"/>
  <c r="B225" i="2" s="1"/>
  <c r="B237" i="2" s="1"/>
  <c r="B249" i="2" s="1"/>
  <c r="B261" i="2" s="1"/>
  <c r="B273" i="2" s="1"/>
  <c r="B285" i="2" s="1"/>
  <c r="B297" i="2" s="1"/>
  <c r="B309" i="2" s="1"/>
  <c r="B321" i="2" s="1"/>
  <c r="B333" i="2" s="1"/>
  <c r="B345" i="2" s="1"/>
  <c r="B357" i="2" s="1"/>
  <c r="B12" i="1"/>
  <c r="B23" i="1"/>
  <c r="B35" i="1" s="1"/>
  <c r="B47" i="1" s="1"/>
  <c r="B59" i="1" s="1"/>
  <c r="B71" i="1" s="1"/>
  <c r="B83" i="1" s="1"/>
  <c r="B95" i="1" s="1"/>
  <c r="B107" i="1" s="1"/>
  <c r="B119" i="1" s="1"/>
  <c r="B131" i="1" s="1"/>
  <c r="B143" i="1" s="1"/>
  <c r="B155" i="1" s="1"/>
  <c r="B167" i="1" s="1"/>
  <c r="B179" i="1" s="1"/>
  <c r="B191" i="1" s="1"/>
  <c r="B203" i="1" s="1"/>
  <c r="B215" i="1" s="1"/>
  <c r="B227" i="1" s="1"/>
  <c r="B239" i="1" s="1"/>
  <c r="B251" i="1" s="1"/>
  <c r="B263" i="1" s="1"/>
  <c r="B275" i="1" s="1"/>
  <c r="B287" i="1" s="1"/>
  <c r="B299" i="1" s="1"/>
  <c r="B311" i="1" s="1"/>
  <c r="B323" i="1" s="1"/>
  <c r="B335" i="1" s="1"/>
  <c r="B347" i="1" s="1"/>
  <c r="B359" i="1" s="1"/>
  <c r="F6" i="1"/>
  <c r="G6" i="1" l="1"/>
  <c r="H11" i="4"/>
  <c r="H12" i="4" s="1"/>
  <c r="B22" i="4"/>
  <c r="A11" i="4"/>
  <c r="B34" i="4"/>
  <c r="G22" i="4"/>
  <c r="B54" i="4"/>
  <c r="G42" i="4"/>
  <c r="B43" i="4"/>
  <c r="G31" i="4"/>
  <c r="B33" i="4"/>
  <c r="G21" i="4"/>
  <c r="B44" i="4"/>
  <c r="G32" i="4"/>
  <c r="C71" i="4"/>
  <c r="B23" i="4"/>
  <c r="B12" i="4"/>
  <c r="G12" i="4" s="1"/>
  <c r="C87" i="4"/>
  <c r="C74" i="4"/>
  <c r="C70" i="4"/>
  <c r="C72" i="4"/>
  <c r="C67" i="4"/>
  <c r="C78" i="4"/>
  <c r="C73" i="4"/>
  <c r="C76" i="4"/>
  <c r="C81" i="4"/>
  <c r="C77" i="4"/>
  <c r="C68" i="4"/>
  <c r="H8" i="2"/>
  <c r="D9" i="2" s="1"/>
  <c r="E9" i="2" s="1"/>
  <c r="B22" i="2"/>
  <c r="B34" i="2" s="1"/>
  <c r="B46" i="2" s="1"/>
  <c r="B58" i="2" s="1"/>
  <c r="B70" i="2" s="1"/>
  <c r="B82" i="2" s="1"/>
  <c r="B94" i="2" s="1"/>
  <c r="B106" i="2" s="1"/>
  <c r="B118" i="2" s="1"/>
  <c r="B130" i="2" s="1"/>
  <c r="B142" i="2" s="1"/>
  <c r="B154" i="2" s="1"/>
  <c r="B166" i="2" s="1"/>
  <c r="B178" i="2" s="1"/>
  <c r="B190" i="2" s="1"/>
  <c r="B202" i="2" s="1"/>
  <c r="B214" i="2" s="1"/>
  <c r="B226" i="2" s="1"/>
  <c r="B238" i="2" s="1"/>
  <c r="B250" i="2" s="1"/>
  <c r="B262" i="2" s="1"/>
  <c r="B274" i="2" s="1"/>
  <c r="B286" i="2" s="1"/>
  <c r="B298" i="2" s="1"/>
  <c r="B310" i="2" s="1"/>
  <c r="B322" i="2" s="1"/>
  <c r="B334" i="2" s="1"/>
  <c r="B346" i="2" s="1"/>
  <c r="B358" i="2" s="1"/>
  <c r="B11" i="2"/>
  <c r="B13" i="1"/>
  <c r="B24" i="1"/>
  <c r="B36" i="1" s="1"/>
  <c r="B48" i="1" s="1"/>
  <c r="B60" i="1" s="1"/>
  <c r="B72" i="1" s="1"/>
  <c r="B84" i="1" s="1"/>
  <c r="B96" i="1" s="1"/>
  <c r="B108" i="1" s="1"/>
  <c r="B120" i="1" s="1"/>
  <c r="B132" i="1" s="1"/>
  <c r="B144" i="1" s="1"/>
  <c r="B156" i="1" s="1"/>
  <c r="B168" i="1" s="1"/>
  <c r="B180" i="1" s="1"/>
  <c r="B192" i="1" s="1"/>
  <c r="B204" i="1" s="1"/>
  <c r="B216" i="1" s="1"/>
  <c r="B228" i="1" s="1"/>
  <c r="B240" i="1" s="1"/>
  <c r="B252" i="1" s="1"/>
  <c r="B264" i="1" s="1"/>
  <c r="B276" i="1" s="1"/>
  <c r="B288" i="1" s="1"/>
  <c r="B300" i="1" s="1"/>
  <c r="B312" i="1" s="1"/>
  <c r="B324" i="1" s="1"/>
  <c r="B336" i="1" s="1"/>
  <c r="B348" i="1" s="1"/>
  <c r="B360" i="1" s="1"/>
  <c r="H6" i="1"/>
  <c r="E7" i="1" s="1"/>
  <c r="H13" i="4" l="1"/>
  <c r="A12" i="4"/>
  <c r="B45" i="4"/>
  <c r="G33" i="4"/>
  <c r="B35" i="4"/>
  <c r="G23" i="4"/>
  <c r="B55" i="4"/>
  <c r="G43" i="4"/>
  <c r="B66" i="4"/>
  <c r="G54" i="4"/>
  <c r="B56" i="4"/>
  <c r="G44" i="4"/>
  <c r="B46" i="4"/>
  <c r="G34" i="4"/>
  <c r="C93" i="4"/>
  <c r="B24" i="4"/>
  <c r="B13" i="4"/>
  <c r="G13" i="4" s="1"/>
  <c r="H14" i="4" s="1"/>
  <c r="C88" i="4"/>
  <c r="C83" i="4"/>
  <c r="C99" i="4"/>
  <c r="C80" i="4"/>
  <c r="C86" i="4"/>
  <c r="C85" i="4"/>
  <c r="C82" i="4"/>
  <c r="C89" i="4"/>
  <c r="C79" i="4"/>
  <c r="C90" i="4"/>
  <c r="C84" i="4"/>
  <c r="H9" i="2"/>
  <c r="D10" i="2" s="1"/>
  <c r="B23" i="2"/>
  <c r="B35" i="2" s="1"/>
  <c r="B47" i="2" s="1"/>
  <c r="B59" i="2" s="1"/>
  <c r="B71" i="2" s="1"/>
  <c r="B83" i="2" s="1"/>
  <c r="B95" i="2" s="1"/>
  <c r="B107" i="2" s="1"/>
  <c r="B119" i="2" s="1"/>
  <c r="B131" i="2" s="1"/>
  <c r="B143" i="2" s="1"/>
  <c r="B155" i="2" s="1"/>
  <c r="B167" i="2" s="1"/>
  <c r="B179" i="2" s="1"/>
  <c r="B191" i="2" s="1"/>
  <c r="B203" i="2" s="1"/>
  <c r="B215" i="2" s="1"/>
  <c r="B227" i="2" s="1"/>
  <c r="B239" i="2" s="1"/>
  <c r="B251" i="2" s="1"/>
  <c r="B263" i="2" s="1"/>
  <c r="B275" i="2" s="1"/>
  <c r="B287" i="2" s="1"/>
  <c r="B299" i="2" s="1"/>
  <c r="B311" i="2" s="1"/>
  <c r="B323" i="2" s="1"/>
  <c r="B335" i="2" s="1"/>
  <c r="B347" i="2" s="1"/>
  <c r="B359" i="2" s="1"/>
  <c r="B12" i="2"/>
  <c r="B14" i="1"/>
  <c r="B25" i="1"/>
  <c r="B37" i="1" s="1"/>
  <c r="B49" i="1" s="1"/>
  <c r="B61" i="1" s="1"/>
  <c r="B73" i="1" s="1"/>
  <c r="B85" i="1" s="1"/>
  <c r="B97" i="1" s="1"/>
  <c r="B109" i="1" s="1"/>
  <c r="B121" i="1" s="1"/>
  <c r="B133" i="1" s="1"/>
  <c r="B145" i="1" s="1"/>
  <c r="B157" i="1" s="1"/>
  <c r="B169" i="1" s="1"/>
  <c r="B181" i="1" s="1"/>
  <c r="B193" i="1" s="1"/>
  <c r="B205" i="1" s="1"/>
  <c r="B217" i="1" s="1"/>
  <c r="B229" i="1" s="1"/>
  <c r="B241" i="1" s="1"/>
  <c r="B253" i="1" s="1"/>
  <c r="B265" i="1" s="1"/>
  <c r="B277" i="1" s="1"/>
  <c r="B289" i="1" s="1"/>
  <c r="B301" i="1" s="1"/>
  <c r="B313" i="1" s="1"/>
  <c r="B325" i="1" s="1"/>
  <c r="B337" i="1" s="1"/>
  <c r="B349" i="1" s="1"/>
  <c r="B361" i="1" s="1"/>
  <c r="D7" i="1"/>
  <c r="F7" i="1" s="1"/>
  <c r="G7" i="1" s="1"/>
  <c r="R19" i="1"/>
  <c r="R24" i="1" s="1"/>
  <c r="A13" i="4" l="1"/>
  <c r="B78" i="4"/>
  <c r="G66" i="4"/>
  <c r="B67" i="4"/>
  <c r="G55" i="4"/>
  <c r="B36" i="4"/>
  <c r="G24" i="4"/>
  <c r="B58" i="4"/>
  <c r="G46" i="4"/>
  <c r="B47" i="4"/>
  <c r="G35" i="4"/>
  <c r="B68" i="4"/>
  <c r="G56" i="4"/>
  <c r="B57" i="4"/>
  <c r="G45" i="4"/>
  <c r="C91" i="4"/>
  <c r="C97" i="4"/>
  <c r="C100" i="4"/>
  <c r="C111" i="4"/>
  <c r="C101" i="4"/>
  <c r="C95" i="4"/>
  <c r="C96" i="4"/>
  <c r="B25" i="4"/>
  <c r="B14" i="4"/>
  <c r="G14" i="4" s="1"/>
  <c r="H15" i="4" s="1"/>
  <c r="C98" i="4"/>
  <c r="C105" i="4"/>
  <c r="C102" i="4"/>
  <c r="C94" i="4"/>
  <c r="C92" i="4"/>
  <c r="E10" i="2"/>
  <c r="H10" i="2" s="1"/>
  <c r="D11" i="2" s="1"/>
  <c r="E11" i="2" s="1"/>
  <c r="B13" i="2"/>
  <c r="B24" i="2"/>
  <c r="B36" i="2" s="1"/>
  <c r="B48" i="2" s="1"/>
  <c r="B60" i="2" s="1"/>
  <c r="B72" i="2" s="1"/>
  <c r="B84" i="2" s="1"/>
  <c r="B96" i="2" s="1"/>
  <c r="B108" i="2" s="1"/>
  <c r="B120" i="2" s="1"/>
  <c r="B132" i="2" s="1"/>
  <c r="B144" i="2" s="1"/>
  <c r="B156" i="2" s="1"/>
  <c r="B168" i="2" s="1"/>
  <c r="B180" i="2" s="1"/>
  <c r="B192" i="2" s="1"/>
  <c r="B204" i="2" s="1"/>
  <c r="B216" i="2" s="1"/>
  <c r="B228" i="2" s="1"/>
  <c r="B240" i="2" s="1"/>
  <c r="B252" i="2" s="1"/>
  <c r="B264" i="2" s="1"/>
  <c r="B276" i="2" s="1"/>
  <c r="B288" i="2" s="1"/>
  <c r="B300" i="2" s="1"/>
  <c r="B312" i="2" s="1"/>
  <c r="B324" i="2" s="1"/>
  <c r="B336" i="2" s="1"/>
  <c r="B348" i="2" s="1"/>
  <c r="B360" i="2" s="1"/>
  <c r="B15" i="1"/>
  <c r="B26" i="1"/>
  <c r="B38" i="1" s="1"/>
  <c r="B50" i="1" s="1"/>
  <c r="B62" i="1" s="1"/>
  <c r="B74" i="1" s="1"/>
  <c r="B86" i="1" s="1"/>
  <c r="B98" i="1" s="1"/>
  <c r="B110" i="1" s="1"/>
  <c r="B122" i="1" s="1"/>
  <c r="B134" i="1" s="1"/>
  <c r="B146" i="1" s="1"/>
  <c r="B158" i="1" s="1"/>
  <c r="B170" i="1" s="1"/>
  <c r="B182" i="1" s="1"/>
  <c r="B194" i="1" s="1"/>
  <c r="B206" i="1" s="1"/>
  <c r="B218" i="1" s="1"/>
  <c r="B230" i="1" s="1"/>
  <c r="B242" i="1" s="1"/>
  <c r="B254" i="1" s="1"/>
  <c r="B266" i="1" s="1"/>
  <c r="B278" i="1" s="1"/>
  <c r="B290" i="1" s="1"/>
  <c r="B302" i="1" s="1"/>
  <c r="B314" i="1" s="1"/>
  <c r="B326" i="1" s="1"/>
  <c r="B338" i="1" s="1"/>
  <c r="B350" i="1" s="1"/>
  <c r="B362" i="1" s="1"/>
  <c r="H7" i="1"/>
  <c r="E8" i="1" s="1"/>
  <c r="A14" i="4" l="1"/>
  <c r="B69" i="4"/>
  <c r="G57" i="4"/>
  <c r="B70" i="4"/>
  <c r="G58" i="4"/>
  <c r="B48" i="4"/>
  <c r="G36" i="4"/>
  <c r="B37" i="4"/>
  <c r="G25" i="4"/>
  <c r="B80" i="4"/>
  <c r="G68" i="4"/>
  <c r="B79" i="4"/>
  <c r="G67" i="4"/>
  <c r="B59" i="4"/>
  <c r="G47" i="4"/>
  <c r="B90" i="4"/>
  <c r="G78" i="4"/>
  <c r="C112" i="4"/>
  <c r="C104" i="4"/>
  <c r="C108" i="4"/>
  <c r="C106" i="4"/>
  <c r="C113" i="4"/>
  <c r="C114" i="4"/>
  <c r="C110" i="4"/>
  <c r="C123" i="4"/>
  <c r="C107" i="4"/>
  <c r="C117" i="4"/>
  <c r="C109" i="4"/>
  <c r="B26" i="4"/>
  <c r="B15" i="4"/>
  <c r="G15" i="4" s="1"/>
  <c r="H16" i="4" s="1"/>
  <c r="C103" i="4"/>
  <c r="H11" i="2"/>
  <c r="D12" i="2" s="1"/>
  <c r="B14" i="2"/>
  <c r="B25" i="2"/>
  <c r="B37" i="2" s="1"/>
  <c r="B49" i="2" s="1"/>
  <c r="B61" i="2" s="1"/>
  <c r="B73" i="2" s="1"/>
  <c r="B85" i="2" s="1"/>
  <c r="B97" i="2" s="1"/>
  <c r="B109" i="2" s="1"/>
  <c r="B121" i="2" s="1"/>
  <c r="B133" i="2" s="1"/>
  <c r="B145" i="2" s="1"/>
  <c r="B157" i="2" s="1"/>
  <c r="B169" i="2" s="1"/>
  <c r="B181" i="2" s="1"/>
  <c r="B193" i="2" s="1"/>
  <c r="B205" i="2" s="1"/>
  <c r="B217" i="2" s="1"/>
  <c r="B229" i="2" s="1"/>
  <c r="B241" i="2" s="1"/>
  <c r="B253" i="2" s="1"/>
  <c r="B265" i="2" s="1"/>
  <c r="B277" i="2" s="1"/>
  <c r="B289" i="2" s="1"/>
  <c r="B301" i="2" s="1"/>
  <c r="B313" i="2" s="1"/>
  <c r="B325" i="2" s="1"/>
  <c r="B337" i="2" s="1"/>
  <c r="B349" i="2" s="1"/>
  <c r="B361" i="2" s="1"/>
  <c r="B16" i="1"/>
  <c r="B27" i="1"/>
  <c r="B39" i="1" s="1"/>
  <c r="B51" i="1" s="1"/>
  <c r="B63" i="1" s="1"/>
  <c r="B75" i="1" s="1"/>
  <c r="B87" i="1" s="1"/>
  <c r="B99" i="1" s="1"/>
  <c r="B111" i="1" s="1"/>
  <c r="B123" i="1" s="1"/>
  <c r="B135" i="1" s="1"/>
  <c r="B147" i="1" s="1"/>
  <c r="B159" i="1" s="1"/>
  <c r="B171" i="1" s="1"/>
  <c r="B183" i="1" s="1"/>
  <c r="B195" i="1" s="1"/>
  <c r="B207" i="1" s="1"/>
  <c r="B219" i="1" s="1"/>
  <c r="B231" i="1" s="1"/>
  <c r="B243" i="1" s="1"/>
  <c r="B255" i="1" s="1"/>
  <c r="B267" i="1" s="1"/>
  <c r="B279" i="1" s="1"/>
  <c r="B291" i="1" s="1"/>
  <c r="B303" i="1" s="1"/>
  <c r="B315" i="1" s="1"/>
  <c r="B327" i="1" s="1"/>
  <c r="B339" i="1" s="1"/>
  <c r="B351" i="1" s="1"/>
  <c r="B363" i="1" s="1"/>
  <c r="D8" i="1"/>
  <c r="F8" i="1" s="1"/>
  <c r="G8" i="1" s="1"/>
  <c r="A15" i="4" l="1"/>
  <c r="B49" i="4"/>
  <c r="G37" i="4"/>
  <c r="B71" i="4"/>
  <c r="G59" i="4"/>
  <c r="B102" i="4"/>
  <c r="G90" i="4"/>
  <c r="B38" i="4"/>
  <c r="G26" i="4"/>
  <c r="B60" i="4"/>
  <c r="G48" i="4"/>
  <c r="B91" i="4"/>
  <c r="G79" i="4"/>
  <c r="B82" i="4"/>
  <c r="G70" i="4"/>
  <c r="B92" i="4"/>
  <c r="G80" i="4"/>
  <c r="B81" i="4"/>
  <c r="G69" i="4"/>
  <c r="C129" i="4"/>
  <c r="C125" i="4"/>
  <c r="C122" i="4"/>
  <c r="C115" i="4"/>
  <c r="B27" i="4"/>
  <c r="B16" i="4"/>
  <c r="G16" i="4" s="1"/>
  <c r="C126" i="4"/>
  <c r="C119" i="4"/>
  <c r="C121" i="4"/>
  <c r="C118" i="4"/>
  <c r="C116" i="4"/>
  <c r="C135" i="4"/>
  <c r="C120" i="4"/>
  <c r="C124" i="4"/>
  <c r="E12" i="2"/>
  <c r="H12" i="2" s="1"/>
  <c r="D13" i="2" s="1"/>
  <c r="B15" i="2"/>
  <c r="B26" i="2"/>
  <c r="B38" i="2" s="1"/>
  <c r="B50" i="2" s="1"/>
  <c r="B62" i="2" s="1"/>
  <c r="B74" i="2" s="1"/>
  <c r="B86" i="2" s="1"/>
  <c r="B98" i="2" s="1"/>
  <c r="B110" i="2" s="1"/>
  <c r="B122" i="2" s="1"/>
  <c r="B134" i="2" s="1"/>
  <c r="B146" i="2" s="1"/>
  <c r="B158" i="2" s="1"/>
  <c r="B170" i="2" s="1"/>
  <c r="B182" i="2" s="1"/>
  <c r="B194" i="2" s="1"/>
  <c r="B206" i="2" s="1"/>
  <c r="B218" i="2" s="1"/>
  <c r="B230" i="2" s="1"/>
  <c r="B242" i="2" s="1"/>
  <c r="B254" i="2" s="1"/>
  <c r="B266" i="2" s="1"/>
  <c r="B278" i="2" s="1"/>
  <c r="B290" i="2" s="1"/>
  <c r="B302" i="2" s="1"/>
  <c r="B314" i="2" s="1"/>
  <c r="B326" i="2" s="1"/>
  <c r="B338" i="2" s="1"/>
  <c r="B350" i="2" s="1"/>
  <c r="B362" i="2" s="1"/>
  <c r="B17" i="1"/>
  <c r="B29" i="1" s="1"/>
  <c r="B41" i="1" s="1"/>
  <c r="B53" i="1" s="1"/>
  <c r="B65" i="1" s="1"/>
  <c r="B77" i="1" s="1"/>
  <c r="B89" i="1" s="1"/>
  <c r="B101" i="1" s="1"/>
  <c r="B113" i="1" s="1"/>
  <c r="B125" i="1" s="1"/>
  <c r="B137" i="1" s="1"/>
  <c r="B149" i="1" s="1"/>
  <c r="B161" i="1" s="1"/>
  <c r="B173" i="1" s="1"/>
  <c r="B185" i="1" s="1"/>
  <c r="B197" i="1" s="1"/>
  <c r="B209" i="1" s="1"/>
  <c r="B221" i="1" s="1"/>
  <c r="B233" i="1" s="1"/>
  <c r="B245" i="1" s="1"/>
  <c r="B257" i="1" s="1"/>
  <c r="B269" i="1" s="1"/>
  <c r="B281" i="1" s="1"/>
  <c r="B293" i="1" s="1"/>
  <c r="B305" i="1" s="1"/>
  <c r="B317" i="1" s="1"/>
  <c r="B329" i="1" s="1"/>
  <c r="B341" i="1" s="1"/>
  <c r="B353" i="1" s="1"/>
  <c r="B365" i="1" s="1"/>
  <c r="B28" i="1"/>
  <c r="B40" i="1" s="1"/>
  <c r="B52" i="1" s="1"/>
  <c r="B64" i="1" s="1"/>
  <c r="B76" i="1" s="1"/>
  <c r="B88" i="1" s="1"/>
  <c r="B100" i="1" s="1"/>
  <c r="B112" i="1" s="1"/>
  <c r="B124" i="1" s="1"/>
  <c r="B136" i="1" s="1"/>
  <c r="B148" i="1" s="1"/>
  <c r="B160" i="1" s="1"/>
  <c r="B172" i="1" s="1"/>
  <c r="B184" i="1" s="1"/>
  <c r="B196" i="1" s="1"/>
  <c r="B208" i="1" s="1"/>
  <c r="B220" i="1" s="1"/>
  <c r="B232" i="1" s="1"/>
  <c r="B244" i="1" s="1"/>
  <c r="B256" i="1" s="1"/>
  <c r="B268" i="1" s="1"/>
  <c r="B280" i="1" s="1"/>
  <c r="B292" i="1" s="1"/>
  <c r="B304" i="1" s="1"/>
  <c r="B316" i="1" s="1"/>
  <c r="B328" i="1" s="1"/>
  <c r="B340" i="1" s="1"/>
  <c r="B352" i="1" s="1"/>
  <c r="B364" i="1" s="1"/>
  <c r="H8" i="1"/>
  <c r="E9" i="1" s="1"/>
  <c r="A16" i="4" l="1"/>
  <c r="B39" i="4"/>
  <c r="G27" i="4"/>
  <c r="B50" i="4"/>
  <c r="G38" i="4"/>
  <c r="B114" i="4"/>
  <c r="G102" i="4"/>
  <c r="B103" i="4"/>
  <c r="G91" i="4"/>
  <c r="B104" i="4"/>
  <c r="G92" i="4"/>
  <c r="B94" i="4"/>
  <c r="G82" i="4"/>
  <c r="B83" i="4"/>
  <c r="G71" i="4"/>
  <c r="B93" i="4"/>
  <c r="G81" i="4"/>
  <c r="B72" i="4"/>
  <c r="G60" i="4"/>
  <c r="B61" i="4"/>
  <c r="G49" i="4"/>
  <c r="C136" i="4"/>
  <c r="C131" i="4"/>
  <c r="C128" i="4"/>
  <c r="C137" i="4"/>
  <c r="C133" i="4"/>
  <c r="C141" i="4"/>
  <c r="C147" i="4"/>
  <c r="C130" i="4"/>
  <c r="B28" i="4"/>
  <c r="B17" i="4"/>
  <c r="C127" i="4"/>
  <c r="C132" i="4"/>
  <c r="C138" i="4"/>
  <c r="C134" i="4"/>
  <c r="E13" i="2"/>
  <c r="H13" i="2" s="1"/>
  <c r="D14" i="2" s="1"/>
  <c r="B16" i="2"/>
  <c r="B27" i="2"/>
  <c r="B39" i="2" s="1"/>
  <c r="B51" i="2" s="1"/>
  <c r="B63" i="2" s="1"/>
  <c r="B75" i="2" s="1"/>
  <c r="B87" i="2" s="1"/>
  <c r="B99" i="2" s="1"/>
  <c r="B111" i="2" s="1"/>
  <c r="B123" i="2" s="1"/>
  <c r="B135" i="2" s="1"/>
  <c r="B147" i="2" s="1"/>
  <c r="B159" i="2" s="1"/>
  <c r="B171" i="2" s="1"/>
  <c r="B183" i="2" s="1"/>
  <c r="B195" i="2" s="1"/>
  <c r="B207" i="2" s="1"/>
  <c r="B219" i="2" s="1"/>
  <c r="B231" i="2" s="1"/>
  <c r="B243" i="2" s="1"/>
  <c r="B255" i="2" s="1"/>
  <c r="B267" i="2" s="1"/>
  <c r="B279" i="2" s="1"/>
  <c r="B291" i="2" s="1"/>
  <c r="B303" i="2" s="1"/>
  <c r="B315" i="2" s="1"/>
  <c r="B327" i="2" s="1"/>
  <c r="B339" i="2" s="1"/>
  <c r="B351" i="2" s="1"/>
  <c r="B363" i="2" s="1"/>
  <c r="D9" i="1"/>
  <c r="F9" i="1" s="1"/>
  <c r="G9" i="1" s="1"/>
  <c r="A17" i="4" l="1"/>
  <c r="B40" i="4"/>
  <c r="G28" i="4"/>
  <c r="B29" i="4"/>
  <c r="G17" i="4"/>
  <c r="B115" i="4"/>
  <c r="G103" i="4"/>
  <c r="B95" i="4"/>
  <c r="G83" i="4"/>
  <c r="B105" i="4"/>
  <c r="G93" i="4"/>
  <c r="B126" i="4"/>
  <c r="G114" i="4"/>
  <c r="B73" i="4"/>
  <c r="G61" i="4"/>
  <c r="B106" i="4"/>
  <c r="G94" i="4"/>
  <c r="B62" i="4"/>
  <c r="G50" i="4"/>
  <c r="B84" i="4"/>
  <c r="G72" i="4"/>
  <c r="B116" i="4"/>
  <c r="G104" i="4"/>
  <c r="B51" i="4"/>
  <c r="G39" i="4"/>
  <c r="C143" i="4"/>
  <c r="C145" i="4"/>
  <c r="C146" i="4"/>
  <c r="C159" i="4"/>
  <c r="C149" i="4"/>
  <c r="C150" i="4"/>
  <c r="C139" i="4"/>
  <c r="C153" i="4"/>
  <c r="C148" i="4"/>
  <c r="C144" i="4"/>
  <c r="C142" i="4"/>
  <c r="C140" i="4"/>
  <c r="E14" i="2"/>
  <c r="H14" i="2" s="1"/>
  <c r="D15" i="2" s="1"/>
  <c r="B28" i="2"/>
  <c r="B40" i="2" s="1"/>
  <c r="B52" i="2" s="1"/>
  <c r="B64" i="2" s="1"/>
  <c r="B76" i="2" s="1"/>
  <c r="B88" i="2" s="1"/>
  <c r="B100" i="2" s="1"/>
  <c r="B112" i="2" s="1"/>
  <c r="B124" i="2" s="1"/>
  <c r="B136" i="2" s="1"/>
  <c r="B148" i="2" s="1"/>
  <c r="B160" i="2" s="1"/>
  <c r="B172" i="2" s="1"/>
  <c r="B184" i="2" s="1"/>
  <c r="B196" i="2" s="1"/>
  <c r="B208" i="2" s="1"/>
  <c r="B220" i="2" s="1"/>
  <c r="B232" i="2" s="1"/>
  <c r="B244" i="2" s="1"/>
  <c r="B256" i="2" s="1"/>
  <c r="B268" i="2" s="1"/>
  <c r="B280" i="2" s="1"/>
  <c r="B292" i="2" s="1"/>
  <c r="B304" i="2" s="1"/>
  <c r="B316" i="2" s="1"/>
  <c r="B328" i="2" s="1"/>
  <c r="B340" i="2" s="1"/>
  <c r="B352" i="2" s="1"/>
  <c r="B364" i="2" s="1"/>
  <c r="B17" i="2"/>
  <c r="B29" i="2" s="1"/>
  <c r="B41" i="2" s="1"/>
  <c r="B53" i="2" s="1"/>
  <c r="B65" i="2" s="1"/>
  <c r="B77" i="2" s="1"/>
  <c r="B89" i="2" s="1"/>
  <c r="B101" i="2" s="1"/>
  <c r="B113" i="2" s="1"/>
  <c r="B125" i="2" s="1"/>
  <c r="B137" i="2" s="1"/>
  <c r="B149" i="2" s="1"/>
  <c r="B161" i="2" s="1"/>
  <c r="B173" i="2" s="1"/>
  <c r="B185" i="2" s="1"/>
  <c r="B197" i="2" s="1"/>
  <c r="B209" i="2" s="1"/>
  <c r="B221" i="2" s="1"/>
  <c r="B233" i="2" s="1"/>
  <c r="B245" i="2" s="1"/>
  <c r="B257" i="2" s="1"/>
  <c r="B269" i="2" s="1"/>
  <c r="B281" i="2" s="1"/>
  <c r="B293" i="2" s="1"/>
  <c r="B305" i="2" s="1"/>
  <c r="B317" i="2" s="1"/>
  <c r="B329" i="2" s="1"/>
  <c r="B341" i="2" s="1"/>
  <c r="B353" i="2" s="1"/>
  <c r="B365" i="2" s="1"/>
  <c r="H9" i="1"/>
  <c r="A18" i="4" l="1"/>
  <c r="H17" i="4"/>
  <c r="I17" i="4" s="1"/>
  <c r="B118" i="4"/>
  <c r="G106" i="4"/>
  <c r="B63" i="4"/>
  <c r="G51" i="4"/>
  <c r="B127" i="4"/>
  <c r="G115" i="4"/>
  <c r="B96" i="4"/>
  <c r="G84" i="4"/>
  <c r="B107" i="4"/>
  <c r="G95" i="4"/>
  <c r="B128" i="4"/>
  <c r="G116" i="4"/>
  <c r="B85" i="4"/>
  <c r="G73" i="4"/>
  <c r="B138" i="4"/>
  <c r="G126" i="4"/>
  <c r="B41" i="4"/>
  <c r="G29" i="4"/>
  <c r="B74" i="4"/>
  <c r="G62" i="4"/>
  <c r="B117" i="4"/>
  <c r="G105" i="4"/>
  <c r="B52" i="4"/>
  <c r="G40" i="4"/>
  <c r="C154" i="4"/>
  <c r="C151" i="4"/>
  <c r="C162" i="4"/>
  <c r="C158" i="4"/>
  <c r="C161" i="4"/>
  <c r="C155" i="4"/>
  <c r="C160" i="4"/>
  <c r="C165" i="4"/>
  <c r="C152" i="4"/>
  <c r="C156" i="4"/>
  <c r="C171" i="4"/>
  <c r="C157" i="4"/>
  <c r="E15" i="2"/>
  <c r="H15" i="2" s="1"/>
  <c r="D16" i="2" s="1"/>
  <c r="D10" i="1"/>
  <c r="F10" i="1" s="1"/>
  <c r="E10" i="1"/>
  <c r="H18" i="4" l="1"/>
  <c r="A19" i="4"/>
  <c r="B64" i="4"/>
  <c r="G52" i="4"/>
  <c r="B108" i="4"/>
  <c r="G96" i="4"/>
  <c r="B150" i="4"/>
  <c r="G138" i="4"/>
  <c r="B129" i="4"/>
  <c r="G117" i="4"/>
  <c r="B97" i="4"/>
  <c r="G85" i="4"/>
  <c r="B139" i="4"/>
  <c r="G127" i="4"/>
  <c r="B86" i="4"/>
  <c r="G74" i="4"/>
  <c r="B140" i="4"/>
  <c r="G128" i="4"/>
  <c r="B75" i="4"/>
  <c r="G63" i="4"/>
  <c r="B53" i="4"/>
  <c r="G41" i="4"/>
  <c r="B119" i="4"/>
  <c r="G107" i="4"/>
  <c r="B130" i="4"/>
  <c r="G118" i="4"/>
  <c r="C174" i="4"/>
  <c r="C163" i="4"/>
  <c r="C172" i="4"/>
  <c r="C169" i="4"/>
  <c r="C164" i="4"/>
  <c r="C166" i="4"/>
  <c r="C177" i="4"/>
  <c r="C167" i="4"/>
  <c r="C170" i="4"/>
  <c r="C168" i="4"/>
  <c r="C173" i="4"/>
  <c r="C183" i="4"/>
  <c r="E16" i="2"/>
  <c r="H16" i="2" s="1"/>
  <c r="D17" i="2" s="1"/>
  <c r="G10" i="1"/>
  <c r="H10" i="1" s="1"/>
  <c r="E11" i="1" s="1"/>
  <c r="H19" i="4" l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I18" i="4"/>
  <c r="A20" i="4"/>
  <c r="B142" i="4"/>
  <c r="G130" i="4"/>
  <c r="B152" i="4"/>
  <c r="G140" i="4"/>
  <c r="B98" i="4"/>
  <c r="G86" i="4"/>
  <c r="B141" i="4"/>
  <c r="G129" i="4"/>
  <c r="B131" i="4"/>
  <c r="G119" i="4"/>
  <c r="B162" i="4"/>
  <c r="G150" i="4"/>
  <c r="B65" i="4"/>
  <c r="G53" i="4"/>
  <c r="B151" i="4"/>
  <c r="G139" i="4"/>
  <c r="B120" i="4"/>
  <c r="G108" i="4"/>
  <c r="B87" i="4"/>
  <c r="G75" i="4"/>
  <c r="B109" i="4"/>
  <c r="G97" i="4"/>
  <c r="B76" i="4"/>
  <c r="G64" i="4"/>
  <c r="C176" i="4"/>
  <c r="C195" i="4"/>
  <c r="C182" i="4"/>
  <c r="C185" i="4"/>
  <c r="C179" i="4"/>
  <c r="C178" i="4"/>
  <c r="C180" i="4"/>
  <c r="C175" i="4"/>
  <c r="C189" i="4"/>
  <c r="C181" i="4"/>
  <c r="C184" i="4"/>
  <c r="C186" i="4"/>
  <c r="E17" i="2"/>
  <c r="H17" i="2" s="1"/>
  <c r="D18" i="2" s="1"/>
  <c r="D11" i="1"/>
  <c r="F11" i="1" s="1"/>
  <c r="G11" i="1" s="1"/>
  <c r="H11" i="1" s="1"/>
  <c r="E12" i="1" s="1"/>
  <c r="H54" i="4" l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A21" i="4"/>
  <c r="B88" i="4"/>
  <c r="G76" i="4"/>
  <c r="B153" i="4"/>
  <c r="G141" i="4"/>
  <c r="B163" i="4"/>
  <c r="G151" i="4"/>
  <c r="B77" i="4"/>
  <c r="G65" i="4"/>
  <c r="B110" i="4"/>
  <c r="G98" i="4"/>
  <c r="B99" i="4"/>
  <c r="G87" i="4"/>
  <c r="B121" i="4"/>
  <c r="G109" i="4"/>
  <c r="B174" i="4"/>
  <c r="G162" i="4"/>
  <c r="B164" i="4"/>
  <c r="G152" i="4"/>
  <c r="B132" i="4"/>
  <c r="G120" i="4"/>
  <c r="B143" i="4"/>
  <c r="G131" i="4"/>
  <c r="B154" i="4"/>
  <c r="G142" i="4"/>
  <c r="C193" i="4"/>
  <c r="C191" i="4"/>
  <c r="C201" i="4"/>
  <c r="C192" i="4"/>
  <c r="C198" i="4"/>
  <c r="C187" i="4"/>
  <c r="C207" i="4"/>
  <c r="C197" i="4"/>
  <c r="C190" i="4"/>
  <c r="C188" i="4"/>
  <c r="C196" i="4"/>
  <c r="C194" i="4"/>
  <c r="E18" i="2"/>
  <c r="H18" i="2" s="1"/>
  <c r="D19" i="2" s="1"/>
  <c r="D12" i="1"/>
  <c r="F12" i="1" s="1"/>
  <c r="H66" i="4" l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A22" i="4"/>
  <c r="B166" i="4"/>
  <c r="G154" i="4"/>
  <c r="B89" i="4"/>
  <c r="G77" i="4"/>
  <c r="B155" i="4"/>
  <c r="G143" i="4"/>
  <c r="B175" i="4"/>
  <c r="G163" i="4"/>
  <c r="B186" i="4"/>
  <c r="G174" i="4"/>
  <c r="B133" i="4"/>
  <c r="G121" i="4"/>
  <c r="B144" i="4"/>
  <c r="G132" i="4"/>
  <c r="B111" i="4"/>
  <c r="G99" i="4"/>
  <c r="B165" i="4"/>
  <c r="G153" i="4"/>
  <c r="B176" i="4"/>
  <c r="G164" i="4"/>
  <c r="B122" i="4"/>
  <c r="G110" i="4"/>
  <c r="B100" i="4"/>
  <c r="G88" i="4"/>
  <c r="C200" i="4"/>
  <c r="C204" i="4"/>
  <c r="C206" i="4"/>
  <c r="C210" i="4"/>
  <c r="C203" i="4"/>
  <c r="C219" i="4"/>
  <c r="C202" i="4"/>
  <c r="C205" i="4"/>
  <c r="C209" i="4"/>
  <c r="C199" i="4"/>
  <c r="C208" i="4"/>
  <c r="C213" i="4"/>
  <c r="E19" i="2"/>
  <c r="H19" i="2" s="1"/>
  <c r="D20" i="2" s="1"/>
  <c r="G12" i="1"/>
  <c r="H12" i="1" s="1"/>
  <c r="H78" i="4" l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A23" i="4"/>
  <c r="B177" i="4"/>
  <c r="G165" i="4"/>
  <c r="B112" i="4"/>
  <c r="G100" i="4"/>
  <c r="B156" i="4"/>
  <c r="G144" i="4"/>
  <c r="B123" i="4"/>
  <c r="G111" i="4"/>
  <c r="B134" i="4"/>
  <c r="G122" i="4"/>
  <c r="B167" i="4"/>
  <c r="G155" i="4"/>
  <c r="B188" i="4"/>
  <c r="G176" i="4"/>
  <c r="B145" i="4"/>
  <c r="G133" i="4"/>
  <c r="B101" i="4"/>
  <c r="G89" i="4"/>
  <c r="B198" i="4"/>
  <c r="G186" i="4"/>
  <c r="B187" i="4"/>
  <c r="G175" i="4"/>
  <c r="B178" i="4"/>
  <c r="G166" i="4"/>
  <c r="C217" i="4"/>
  <c r="C225" i="4"/>
  <c r="C211" i="4"/>
  <c r="C214" i="4"/>
  <c r="C212" i="4"/>
  <c r="C231" i="4"/>
  <c r="C222" i="4"/>
  <c r="C218" i="4"/>
  <c r="C215" i="4"/>
  <c r="C216" i="4"/>
  <c r="C220" i="4"/>
  <c r="C221" i="4"/>
  <c r="E20" i="2"/>
  <c r="H20" i="2" s="1"/>
  <c r="D21" i="2" s="1"/>
  <c r="E13" i="1"/>
  <c r="D13" i="1"/>
  <c r="F13" i="1" s="1"/>
  <c r="H90" i="4" l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A24" i="4"/>
  <c r="B157" i="4"/>
  <c r="G145" i="4"/>
  <c r="B200" i="4"/>
  <c r="G188" i="4"/>
  <c r="B210" i="4"/>
  <c r="G198" i="4"/>
  <c r="B179" i="4"/>
  <c r="G167" i="4"/>
  <c r="B124" i="4"/>
  <c r="G112" i="4"/>
  <c r="B135" i="4"/>
  <c r="G123" i="4"/>
  <c r="B190" i="4"/>
  <c r="G178" i="4"/>
  <c r="B199" i="4"/>
  <c r="G187" i="4"/>
  <c r="B168" i="4"/>
  <c r="G156" i="4"/>
  <c r="B113" i="4"/>
  <c r="G101" i="4"/>
  <c r="B146" i="4"/>
  <c r="G134" i="4"/>
  <c r="B189" i="4"/>
  <c r="G177" i="4"/>
  <c r="C224" i="4"/>
  <c r="C230" i="4"/>
  <c r="C237" i="4"/>
  <c r="C234" i="4"/>
  <c r="C228" i="4"/>
  <c r="C233" i="4"/>
  <c r="C226" i="4"/>
  <c r="C227" i="4"/>
  <c r="C223" i="4"/>
  <c r="C232" i="4"/>
  <c r="C243" i="4"/>
  <c r="C229" i="4"/>
  <c r="E21" i="2"/>
  <c r="H21" i="2" s="1"/>
  <c r="D22" i="2" s="1"/>
  <c r="G13" i="1"/>
  <c r="H13" i="1" s="1"/>
  <c r="H102" i="4" l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A25" i="4"/>
  <c r="B211" i="4"/>
  <c r="G199" i="4"/>
  <c r="B191" i="4"/>
  <c r="G179" i="4"/>
  <c r="B222" i="4"/>
  <c r="G210" i="4"/>
  <c r="B201" i="4"/>
  <c r="G189" i="4"/>
  <c r="B158" i="4"/>
  <c r="G146" i="4"/>
  <c r="B202" i="4"/>
  <c r="G190" i="4"/>
  <c r="B125" i="4"/>
  <c r="G113" i="4"/>
  <c r="B147" i="4"/>
  <c r="G135" i="4"/>
  <c r="B212" i="4"/>
  <c r="G200" i="4"/>
  <c r="B180" i="4"/>
  <c r="G168" i="4"/>
  <c r="B136" i="4"/>
  <c r="G124" i="4"/>
  <c r="B169" i="4"/>
  <c r="G157" i="4"/>
  <c r="C238" i="4"/>
  <c r="C241" i="4"/>
  <c r="C240" i="4"/>
  <c r="C244" i="4"/>
  <c r="C242" i="4"/>
  <c r="C235" i="4"/>
  <c r="C249" i="4"/>
  <c r="C236" i="4"/>
  <c r="C255" i="4"/>
  <c r="C245" i="4"/>
  <c r="C246" i="4"/>
  <c r="C239" i="4"/>
  <c r="E22" i="2"/>
  <c r="H22" i="2" s="1"/>
  <c r="D23" i="2" s="1"/>
  <c r="E14" i="1"/>
  <c r="D14" i="1"/>
  <c r="F14" i="1" s="1"/>
  <c r="H114" i="4" l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A26" i="4"/>
  <c r="B213" i="4"/>
  <c r="G201" i="4"/>
  <c r="B137" i="4"/>
  <c r="G125" i="4"/>
  <c r="B234" i="4"/>
  <c r="G222" i="4"/>
  <c r="B181" i="4"/>
  <c r="G169" i="4"/>
  <c r="B159" i="4"/>
  <c r="G147" i="4"/>
  <c r="B148" i="4"/>
  <c r="G136" i="4"/>
  <c r="B192" i="4"/>
  <c r="G180" i="4"/>
  <c r="B214" i="4"/>
  <c r="G202" i="4"/>
  <c r="B203" i="4"/>
  <c r="G191" i="4"/>
  <c r="B224" i="4"/>
  <c r="G212" i="4"/>
  <c r="B170" i="4"/>
  <c r="G158" i="4"/>
  <c r="B223" i="4"/>
  <c r="G211" i="4"/>
  <c r="C258" i="4"/>
  <c r="C257" i="4"/>
  <c r="C248" i="4"/>
  <c r="C261" i="4"/>
  <c r="C254" i="4"/>
  <c r="C253" i="4"/>
  <c r="C256" i="4"/>
  <c r="C247" i="4"/>
  <c r="C252" i="4"/>
  <c r="C251" i="4"/>
  <c r="C267" i="4"/>
  <c r="C250" i="4"/>
  <c r="E23" i="2"/>
  <c r="H23" i="2" s="1"/>
  <c r="D24" i="2" s="1"/>
  <c r="G14" i="1"/>
  <c r="H14" i="1" s="1"/>
  <c r="H126" i="4" l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A27" i="4"/>
  <c r="B204" i="4"/>
  <c r="G192" i="4"/>
  <c r="B235" i="4"/>
  <c r="G223" i="4"/>
  <c r="B193" i="4"/>
  <c r="G181" i="4"/>
  <c r="B236" i="4"/>
  <c r="G224" i="4"/>
  <c r="B160" i="4"/>
  <c r="G148" i="4"/>
  <c r="B226" i="4"/>
  <c r="G214" i="4"/>
  <c r="B182" i="4"/>
  <c r="G170" i="4"/>
  <c r="B246" i="4"/>
  <c r="G234" i="4"/>
  <c r="B149" i="4"/>
  <c r="G137" i="4"/>
  <c r="B215" i="4"/>
  <c r="G203" i="4"/>
  <c r="B171" i="4"/>
  <c r="G159" i="4"/>
  <c r="B225" i="4"/>
  <c r="G213" i="4"/>
  <c r="C273" i="4"/>
  <c r="C259" i="4"/>
  <c r="C265" i="4"/>
  <c r="C263" i="4"/>
  <c r="C266" i="4"/>
  <c r="C269" i="4"/>
  <c r="C268" i="4"/>
  <c r="C262" i="4"/>
  <c r="C264" i="4"/>
  <c r="C270" i="4"/>
  <c r="C279" i="4"/>
  <c r="C260" i="4"/>
  <c r="E24" i="2"/>
  <c r="H24" i="2" s="1"/>
  <c r="D25" i="2" s="1"/>
  <c r="E15" i="1"/>
  <c r="D15" i="1"/>
  <c r="H138" i="4" l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A28" i="4"/>
  <c r="B248" i="4"/>
  <c r="G236" i="4"/>
  <c r="B194" i="4"/>
  <c r="G182" i="4"/>
  <c r="B247" i="4"/>
  <c r="G235" i="4"/>
  <c r="B258" i="4"/>
  <c r="G246" i="4"/>
  <c r="B205" i="4"/>
  <c r="G193" i="4"/>
  <c r="B227" i="4"/>
  <c r="G215" i="4"/>
  <c r="B238" i="4"/>
  <c r="G226" i="4"/>
  <c r="B237" i="4"/>
  <c r="G225" i="4"/>
  <c r="B183" i="4"/>
  <c r="G171" i="4"/>
  <c r="B161" i="4"/>
  <c r="G149" i="4"/>
  <c r="B172" i="4"/>
  <c r="G160" i="4"/>
  <c r="B216" i="4"/>
  <c r="G204" i="4"/>
  <c r="C278" i="4"/>
  <c r="C274" i="4"/>
  <c r="C282" i="4"/>
  <c r="C272" i="4"/>
  <c r="C276" i="4"/>
  <c r="C280" i="4"/>
  <c r="C271" i="4"/>
  <c r="C275" i="4"/>
  <c r="C291" i="4"/>
  <c r="C285" i="4"/>
  <c r="C281" i="4"/>
  <c r="C277" i="4"/>
  <c r="E25" i="2"/>
  <c r="H25" i="2" s="1"/>
  <c r="D26" i="2" s="1"/>
  <c r="F15" i="1"/>
  <c r="G15" i="1" s="1"/>
  <c r="H15" i="1" s="1"/>
  <c r="H150" i="4" l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A29" i="4"/>
  <c r="B270" i="4"/>
  <c r="G258" i="4"/>
  <c r="B228" i="4"/>
  <c r="G216" i="4"/>
  <c r="B184" i="4"/>
  <c r="G172" i="4"/>
  <c r="B259" i="4"/>
  <c r="G247" i="4"/>
  <c r="B239" i="4"/>
  <c r="G227" i="4"/>
  <c r="B173" i="4"/>
  <c r="G161" i="4"/>
  <c r="B249" i="4"/>
  <c r="G237" i="4"/>
  <c r="B250" i="4"/>
  <c r="G238" i="4"/>
  <c r="B206" i="4"/>
  <c r="G194" i="4"/>
  <c r="B195" i="4"/>
  <c r="G183" i="4"/>
  <c r="B217" i="4"/>
  <c r="G205" i="4"/>
  <c r="B260" i="4"/>
  <c r="G248" i="4"/>
  <c r="C288" i="4"/>
  <c r="C287" i="4"/>
  <c r="C297" i="4"/>
  <c r="C286" i="4"/>
  <c r="C283" i="4"/>
  <c r="C289" i="4"/>
  <c r="C284" i="4"/>
  <c r="C303" i="4"/>
  <c r="C292" i="4"/>
  <c r="C290" i="4"/>
  <c r="C293" i="4"/>
  <c r="C294" i="4"/>
  <c r="E26" i="2"/>
  <c r="H26" i="2" s="1"/>
  <c r="D27" i="2" s="1"/>
  <c r="E16" i="1"/>
  <c r="D16" i="1"/>
  <c r="F16" i="1" s="1"/>
  <c r="H162" i="4" l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A30" i="4"/>
  <c r="B271" i="4"/>
  <c r="G259" i="4"/>
  <c r="B262" i="4"/>
  <c r="G250" i="4"/>
  <c r="B261" i="4"/>
  <c r="G249" i="4"/>
  <c r="B185" i="4"/>
  <c r="G173" i="4"/>
  <c r="B272" i="4"/>
  <c r="G260" i="4"/>
  <c r="B229" i="4"/>
  <c r="G217" i="4"/>
  <c r="B196" i="4"/>
  <c r="G184" i="4"/>
  <c r="B207" i="4"/>
  <c r="G195" i="4"/>
  <c r="B240" i="4"/>
  <c r="G228" i="4"/>
  <c r="B218" i="4"/>
  <c r="G206" i="4"/>
  <c r="B251" i="4"/>
  <c r="G239" i="4"/>
  <c r="B282" i="4"/>
  <c r="G270" i="4"/>
  <c r="C304" i="4"/>
  <c r="C301" i="4"/>
  <c r="C309" i="4"/>
  <c r="C298" i="4"/>
  <c r="C315" i="4"/>
  <c r="C295" i="4"/>
  <c r="C299" i="4"/>
  <c r="C305" i="4"/>
  <c r="C306" i="4"/>
  <c r="C302" i="4"/>
  <c r="C296" i="4"/>
  <c r="C300" i="4"/>
  <c r="E27" i="2"/>
  <c r="H27" i="2" s="1"/>
  <c r="D28" i="2" s="1"/>
  <c r="G16" i="1"/>
  <c r="H16" i="1" s="1"/>
  <c r="H174" i="4" l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A31" i="4"/>
  <c r="B197" i="4"/>
  <c r="G185" i="4"/>
  <c r="B219" i="4"/>
  <c r="G207" i="4"/>
  <c r="B273" i="4"/>
  <c r="G261" i="4"/>
  <c r="B230" i="4"/>
  <c r="G218" i="4"/>
  <c r="B294" i="4"/>
  <c r="G282" i="4"/>
  <c r="B208" i="4"/>
  <c r="G196" i="4"/>
  <c r="B241" i="4"/>
  <c r="G229" i="4"/>
  <c r="B263" i="4"/>
  <c r="G251" i="4"/>
  <c r="B274" i="4"/>
  <c r="G262" i="4"/>
  <c r="B252" i="4"/>
  <c r="G240" i="4"/>
  <c r="B284" i="4"/>
  <c r="G272" i="4"/>
  <c r="B283" i="4"/>
  <c r="G271" i="4"/>
  <c r="C310" i="4"/>
  <c r="C317" i="4"/>
  <c r="C327" i="4"/>
  <c r="C321" i="4"/>
  <c r="C314" i="4"/>
  <c r="C311" i="4"/>
  <c r="C312" i="4"/>
  <c r="C313" i="4"/>
  <c r="C308" i="4"/>
  <c r="C318" i="4"/>
  <c r="C307" i="4"/>
  <c r="C316" i="4"/>
  <c r="E28" i="2"/>
  <c r="H28" i="2" s="1"/>
  <c r="D29" i="2" s="1"/>
  <c r="E17" i="1"/>
  <c r="D17" i="1"/>
  <c r="H186" i="4" l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A32" i="4"/>
  <c r="B295" i="4"/>
  <c r="G283" i="4"/>
  <c r="B242" i="4"/>
  <c r="G230" i="4"/>
  <c r="B285" i="4"/>
  <c r="G273" i="4"/>
  <c r="B231" i="4"/>
  <c r="G219" i="4"/>
  <c r="B296" i="4"/>
  <c r="G284" i="4"/>
  <c r="B275" i="4"/>
  <c r="G263" i="4"/>
  <c r="B253" i="4"/>
  <c r="G241" i="4"/>
  <c r="B264" i="4"/>
  <c r="G252" i="4"/>
  <c r="B220" i="4"/>
  <c r="G208" i="4"/>
  <c r="B286" i="4"/>
  <c r="G274" i="4"/>
  <c r="B306" i="4"/>
  <c r="G294" i="4"/>
  <c r="B209" i="4"/>
  <c r="G197" i="4"/>
  <c r="C333" i="4"/>
  <c r="C325" i="4"/>
  <c r="C339" i="4"/>
  <c r="C324" i="4"/>
  <c r="C326" i="4"/>
  <c r="C319" i="4"/>
  <c r="C323" i="4"/>
  <c r="C322" i="4"/>
  <c r="C330" i="4"/>
  <c r="C328" i="4"/>
  <c r="C329" i="4"/>
  <c r="C320" i="4"/>
  <c r="E29" i="2"/>
  <c r="H29" i="2" s="1"/>
  <c r="D30" i="2" s="1"/>
  <c r="F17" i="1"/>
  <c r="G17" i="1" s="1"/>
  <c r="H17" i="1" s="1"/>
  <c r="H198" i="4" l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A33" i="4"/>
  <c r="B276" i="4"/>
  <c r="G264" i="4"/>
  <c r="B243" i="4"/>
  <c r="G231" i="4"/>
  <c r="B318" i="4"/>
  <c r="G306" i="4"/>
  <c r="B297" i="4"/>
  <c r="G285" i="4"/>
  <c r="B298" i="4"/>
  <c r="G286" i="4"/>
  <c r="B221" i="4"/>
  <c r="G209" i="4"/>
  <c r="B265" i="4"/>
  <c r="G253" i="4"/>
  <c r="B287" i="4"/>
  <c r="G275" i="4"/>
  <c r="B254" i="4"/>
  <c r="G242" i="4"/>
  <c r="B232" i="4"/>
  <c r="G220" i="4"/>
  <c r="B308" i="4"/>
  <c r="G296" i="4"/>
  <c r="B307" i="4"/>
  <c r="G295" i="4"/>
  <c r="C335" i="4"/>
  <c r="C336" i="4"/>
  <c r="C342" i="4"/>
  <c r="C331" i="4"/>
  <c r="C345" i="4"/>
  <c r="C341" i="4"/>
  <c r="C351" i="4"/>
  <c r="C340" i="4"/>
  <c r="C334" i="4"/>
  <c r="C338" i="4"/>
  <c r="C332" i="4"/>
  <c r="C337" i="4"/>
  <c r="E30" i="2"/>
  <c r="H30" i="2" s="1"/>
  <c r="D31" i="2" s="1"/>
  <c r="E18" i="1"/>
  <c r="D18" i="1"/>
  <c r="F18" i="1" s="1"/>
  <c r="H210" i="4" l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A34" i="4"/>
  <c r="B299" i="4"/>
  <c r="G287" i="4"/>
  <c r="B309" i="4"/>
  <c r="G297" i="4"/>
  <c r="B277" i="4"/>
  <c r="G265" i="4"/>
  <c r="B319" i="4"/>
  <c r="G307" i="4"/>
  <c r="B320" i="4"/>
  <c r="G308" i="4"/>
  <c r="B330" i="4"/>
  <c r="G318" i="4"/>
  <c r="B244" i="4"/>
  <c r="G232" i="4"/>
  <c r="B233" i="4"/>
  <c r="G221" i="4"/>
  <c r="B255" i="4"/>
  <c r="G243" i="4"/>
  <c r="B266" i="4"/>
  <c r="G254" i="4"/>
  <c r="B310" i="4"/>
  <c r="G298" i="4"/>
  <c r="B288" i="4"/>
  <c r="G276" i="4"/>
  <c r="C347" i="4"/>
  <c r="C344" i="4"/>
  <c r="C354" i="4"/>
  <c r="C366" i="4" s="1"/>
  <c r="C352" i="4"/>
  <c r="C348" i="4"/>
  <c r="C346" i="4"/>
  <c r="C349" i="4"/>
  <c r="C343" i="4"/>
  <c r="C357" i="4"/>
  <c r="C369" i="4" s="1"/>
  <c r="C350" i="4"/>
  <c r="C363" i="4"/>
  <c r="C375" i="4" s="1"/>
  <c r="C353" i="4"/>
  <c r="E31" i="2"/>
  <c r="H31" i="2" s="1"/>
  <c r="D32" i="2" s="1"/>
  <c r="G18" i="1"/>
  <c r="H18" i="1" s="1"/>
  <c r="H222" i="4" l="1"/>
  <c r="H223" i="4" s="1"/>
  <c r="H224" i="4" s="1"/>
  <c r="H225" i="4" s="1"/>
  <c r="H226" i="4" s="1"/>
  <c r="H227" i="4" s="1"/>
  <c r="H228" i="4" s="1"/>
  <c r="H229" i="4" s="1"/>
  <c r="H230" i="4" s="1"/>
  <c r="H231" i="4" s="1"/>
  <c r="H232" i="4" s="1"/>
  <c r="H233" i="4" s="1"/>
  <c r="A35" i="4"/>
  <c r="C387" i="4"/>
  <c r="B300" i="4"/>
  <c r="G288" i="4"/>
  <c r="C378" i="4"/>
  <c r="B322" i="4"/>
  <c r="G310" i="4"/>
  <c r="B342" i="4"/>
  <c r="G330" i="4"/>
  <c r="B245" i="4"/>
  <c r="G233" i="4"/>
  <c r="B289" i="4"/>
  <c r="G277" i="4"/>
  <c r="B331" i="4"/>
  <c r="G319" i="4"/>
  <c r="B256" i="4"/>
  <c r="G244" i="4"/>
  <c r="C381" i="4"/>
  <c r="B278" i="4"/>
  <c r="G266" i="4"/>
  <c r="B321" i="4"/>
  <c r="G309" i="4"/>
  <c r="B267" i="4"/>
  <c r="G255" i="4"/>
  <c r="B332" i="4"/>
  <c r="G320" i="4"/>
  <c r="B311" i="4"/>
  <c r="G299" i="4"/>
  <c r="C362" i="4"/>
  <c r="C374" i="4" s="1"/>
  <c r="C364" i="4"/>
  <c r="C376" i="4" s="1"/>
  <c r="C356" i="4"/>
  <c r="C368" i="4" s="1"/>
  <c r="C360" i="4"/>
  <c r="C372" i="4" s="1"/>
  <c r="C365" i="4"/>
  <c r="C377" i="4" s="1"/>
  <c r="C361" i="4"/>
  <c r="C373" i="4" s="1"/>
  <c r="C358" i="4"/>
  <c r="C370" i="4" s="1"/>
  <c r="C355" i="4"/>
  <c r="C367" i="4" s="1"/>
  <c r="C359" i="4"/>
  <c r="C371" i="4" s="1"/>
  <c r="E32" i="2"/>
  <c r="H32" i="2" s="1"/>
  <c r="D33" i="2" s="1"/>
  <c r="E19" i="1"/>
  <c r="D19" i="1"/>
  <c r="F19" i="1" s="1"/>
  <c r="H234" i="4" l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A36" i="4"/>
  <c r="B334" i="4"/>
  <c r="G322" i="4"/>
  <c r="C386" i="4"/>
  <c r="B290" i="4"/>
  <c r="G278" i="4"/>
  <c r="C380" i="4"/>
  <c r="C382" i="4"/>
  <c r="B301" i="4"/>
  <c r="G289" i="4"/>
  <c r="C383" i="4"/>
  <c r="B344" i="4"/>
  <c r="G332" i="4"/>
  <c r="B257" i="4"/>
  <c r="G245" i="4"/>
  <c r="B312" i="4"/>
  <c r="G300" i="4"/>
  <c r="C389" i="4"/>
  <c r="C384" i="4"/>
  <c r="B343" i="4"/>
  <c r="G331" i="4"/>
  <c r="B323" i="4"/>
  <c r="G311" i="4"/>
  <c r="C390" i="4"/>
  <c r="C385" i="4"/>
  <c r="B333" i="4"/>
  <c r="G321" i="4"/>
  <c r="C393" i="4"/>
  <c r="C388" i="4"/>
  <c r="C379" i="4"/>
  <c r="B279" i="4"/>
  <c r="G267" i="4"/>
  <c r="B268" i="4"/>
  <c r="G256" i="4"/>
  <c r="B354" i="4"/>
  <c r="G342" i="4"/>
  <c r="C399" i="4"/>
  <c r="E33" i="2"/>
  <c r="H33" i="2" s="1"/>
  <c r="D34" i="2" s="1"/>
  <c r="G19" i="1"/>
  <c r="H19" i="1" s="1"/>
  <c r="H246" i="4" l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A37" i="4"/>
  <c r="C392" i="4"/>
  <c r="C400" i="4"/>
  <c r="C397" i="4"/>
  <c r="C391" i="4"/>
  <c r="C401" i="4"/>
  <c r="B335" i="4"/>
  <c r="G323" i="4"/>
  <c r="B313" i="4"/>
  <c r="G301" i="4"/>
  <c r="C398" i="4"/>
  <c r="C411" i="4"/>
  <c r="B356" i="4"/>
  <c r="G344" i="4"/>
  <c r="C402" i="4"/>
  <c r="G354" i="4"/>
  <c r="B366" i="4"/>
  <c r="B302" i="4"/>
  <c r="G290" i="4"/>
  <c r="C396" i="4"/>
  <c r="C395" i="4"/>
  <c r="B280" i="4"/>
  <c r="G268" i="4"/>
  <c r="C405" i="4"/>
  <c r="B324" i="4"/>
  <c r="G312" i="4"/>
  <c r="B291" i="4"/>
  <c r="G279" i="4"/>
  <c r="B345" i="4"/>
  <c r="G333" i="4"/>
  <c r="B355" i="4"/>
  <c r="G343" i="4"/>
  <c r="B269" i="4"/>
  <c r="G257" i="4"/>
  <c r="C394" i="4"/>
  <c r="B346" i="4"/>
  <c r="G334" i="4"/>
  <c r="E34" i="2"/>
  <c r="H34" i="2" s="1"/>
  <c r="D35" i="2" s="1"/>
  <c r="E20" i="1"/>
  <c r="D20" i="1"/>
  <c r="F20" i="1" s="1"/>
  <c r="H258" i="4" l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A38" i="4"/>
  <c r="B357" i="4"/>
  <c r="G345" i="4"/>
  <c r="C403" i="4"/>
  <c r="C414" i="4"/>
  <c r="B378" i="4"/>
  <c r="G366" i="4"/>
  <c r="B358" i="4"/>
  <c r="G346" i="4"/>
  <c r="B292" i="4"/>
  <c r="G280" i="4"/>
  <c r="C410" i="4"/>
  <c r="B303" i="4"/>
  <c r="G291" i="4"/>
  <c r="B325" i="4"/>
  <c r="G313" i="4"/>
  <c r="C408" i="4"/>
  <c r="C412" i="4"/>
  <c r="C406" i="4"/>
  <c r="C407" i="4"/>
  <c r="C409" i="4"/>
  <c r="B336" i="4"/>
  <c r="G324" i="4"/>
  <c r="B347" i="4"/>
  <c r="G335" i="4"/>
  <c r="C417" i="4"/>
  <c r="C413" i="4"/>
  <c r="B281" i="4"/>
  <c r="G269" i="4"/>
  <c r="B368" i="4"/>
  <c r="G356" i="4"/>
  <c r="B367" i="4"/>
  <c r="G355" i="4"/>
  <c r="B314" i="4"/>
  <c r="G302" i="4"/>
  <c r="C423" i="4"/>
  <c r="C404" i="4"/>
  <c r="E35" i="2"/>
  <c r="H35" i="2" s="1"/>
  <c r="D36" i="2" s="1"/>
  <c r="G20" i="1"/>
  <c r="H20" i="1" s="1"/>
  <c r="H270" i="4" l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A39" i="4"/>
  <c r="B293" i="4"/>
  <c r="G281" i="4"/>
  <c r="C424" i="4"/>
  <c r="C420" i="4"/>
  <c r="C415" i="4"/>
  <c r="C418" i="4"/>
  <c r="C416" i="4"/>
  <c r="B359" i="4"/>
  <c r="G347" i="4"/>
  <c r="B315" i="4"/>
  <c r="G303" i="4"/>
  <c r="B326" i="4"/>
  <c r="G314" i="4"/>
  <c r="C421" i="4"/>
  <c r="B380" i="4"/>
  <c r="G368" i="4"/>
  <c r="B390" i="4"/>
  <c r="G378" i="4"/>
  <c r="C422" i="4"/>
  <c r="B348" i="4"/>
  <c r="G336" i="4"/>
  <c r="C425" i="4"/>
  <c r="B304" i="4"/>
  <c r="G292" i="4"/>
  <c r="B379" i="4"/>
  <c r="G367" i="4"/>
  <c r="C419" i="4"/>
  <c r="B337" i="4"/>
  <c r="G325" i="4"/>
  <c r="G358" i="4"/>
  <c r="B370" i="4"/>
  <c r="B369" i="4"/>
  <c r="G357" i="4"/>
  <c r="E36" i="2"/>
  <c r="H36" i="2" s="1"/>
  <c r="D37" i="2" s="1"/>
  <c r="D21" i="1"/>
  <c r="F21" i="1" s="1"/>
  <c r="E21" i="1"/>
  <c r="H282" i="4" l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A40" i="4"/>
  <c r="B382" i="4"/>
  <c r="G370" i="4"/>
  <c r="B402" i="4"/>
  <c r="G390" i="4"/>
  <c r="B327" i="4"/>
  <c r="G315" i="4"/>
  <c r="B349" i="4"/>
  <c r="G337" i="4"/>
  <c r="B392" i="4"/>
  <c r="G380" i="4"/>
  <c r="G359" i="4"/>
  <c r="B371" i="4"/>
  <c r="B316" i="4"/>
  <c r="G304" i="4"/>
  <c r="B360" i="4"/>
  <c r="G348" i="4"/>
  <c r="B381" i="4"/>
  <c r="G369" i="4"/>
  <c r="B391" i="4"/>
  <c r="G379" i="4"/>
  <c r="B338" i="4"/>
  <c r="G326" i="4"/>
  <c r="B305" i="4"/>
  <c r="G293" i="4"/>
  <c r="E37" i="2"/>
  <c r="H37" i="2" s="1"/>
  <c r="D38" i="2" s="1"/>
  <c r="G21" i="1"/>
  <c r="H21" i="1" s="1"/>
  <c r="H294" i="4" l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A41" i="4"/>
  <c r="B317" i="4"/>
  <c r="G305" i="4"/>
  <c r="B361" i="4"/>
  <c r="G349" i="4"/>
  <c r="B350" i="4"/>
  <c r="G338" i="4"/>
  <c r="B328" i="4"/>
  <c r="G316" i="4"/>
  <c r="B339" i="4"/>
  <c r="G327" i="4"/>
  <c r="B383" i="4"/>
  <c r="G371" i="4"/>
  <c r="B403" i="4"/>
  <c r="G391" i="4"/>
  <c r="B372" i="4"/>
  <c r="G360" i="4"/>
  <c r="B414" i="4"/>
  <c r="G414" i="4" s="1"/>
  <c r="G402" i="4"/>
  <c r="B393" i="4"/>
  <c r="G381" i="4"/>
  <c r="B404" i="4"/>
  <c r="G392" i="4"/>
  <c r="B394" i="4"/>
  <c r="G382" i="4"/>
  <c r="E38" i="2"/>
  <c r="H38" i="2" s="1"/>
  <c r="D39" i="2" s="1"/>
  <c r="E22" i="1"/>
  <c r="D22" i="1"/>
  <c r="F22" i="1" s="1"/>
  <c r="H306" i="4" l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A42" i="4"/>
  <c r="B384" i="4"/>
  <c r="G372" i="4"/>
  <c r="B406" i="4"/>
  <c r="G394" i="4"/>
  <c r="B340" i="4"/>
  <c r="G328" i="4"/>
  <c r="B416" i="4"/>
  <c r="G416" i="4" s="1"/>
  <c r="G404" i="4"/>
  <c r="B415" i="4"/>
  <c r="G415" i="4" s="1"/>
  <c r="G403" i="4"/>
  <c r="B362" i="4"/>
  <c r="G350" i="4"/>
  <c r="B405" i="4"/>
  <c r="G393" i="4"/>
  <c r="B395" i="4"/>
  <c r="G383" i="4"/>
  <c r="B373" i="4"/>
  <c r="G361" i="4"/>
  <c r="B351" i="4"/>
  <c r="G339" i="4"/>
  <c r="B329" i="4"/>
  <c r="G317" i="4"/>
  <c r="E39" i="2"/>
  <c r="H39" i="2" s="1"/>
  <c r="D40" i="2" s="1"/>
  <c r="G22" i="1"/>
  <c r="H22" i="1" s="1"/>
  <c r="H318" i="4" l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A43" i="4"/>
  <c r="B407" i="4"/>
  <c r="G395" i="4"/>
  <c r="B352" i="4"/>
  <c r="G340" i="4"/>
  <c r="B341" i="4"/>
  <c r="G329" i="4"/>
  <c r="B417" i="4"/>
  <c r="G417" i="4" s="1"/>
  <c r="G405" i="4"/>
  <c r="B363" i="4"/>
  <c r="G351" i="4"/>
  <c r="G362" i="4"/>
  <c r="B374" i="4"/>
  <c r="B418" i="4"/>
  <c r="G418" i="4" s="1"/>
  <c r="G406" i="4"/>
  <c r="B385" i="4"/>
  <c r="G373" i="4"/>
  <c r="B396" i="4"/>
  <c r="G384" i="4"/>
  <c r="E40" i="2"/>
  <c r="H40" i="2" s="1"/>
  <c r="D41" i="2" s="1"/>
  <c r="E23" i="1"/>
  <c r="D23" i="1"/>
  <c r="F23" i="1" s="1"/>
  <c r="H330" i="4" l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A44" i="4"/>
  <c r="B397" i="4"/>
  <c r="G385" i="4"/>
  <c r="B353" i="4"/>
  <c r="G341" i="4"/>
  <c r="B386" i="4"/>
  <c r="G374" i="4"/>
  <c r="B364" i="4"/>
  <c r="G352" i="4"/>
  <c r="B408" i="4"/>
  <c r="G396" i="4"/>
  <c r="B375" i="4"/>
  <c r="G363" i="4"/>
  <c r="B419" i="4"/>
  <c r="G419" i="4" s="1"/>
  <c r="G407" i="4"/>
  <c r="E41" i="2"/>
  <c r="H41" i="2" s="1"/>
  <c r="D42" i="2" s="1"/>
  <c r="G23" i="1"/>
  <c r="H23" i="1" s="1"/>
  <c r="H342" i="4" l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A45" i="4"/>
  <c r="B376" i="4"/>
  <c r="G364" i="4"/>
  <c r="B398" i="4"/>
  <c r="G386" i="4"/>
  <c r="B387" i="4"/>
  <c r="G375" i="4"/>
  <c r="B365" i="4"/>
  <c r="G353" i="4"/>
  <c r="B420" i="4"/>
  <c r="G420" i="4" s="1"/>
  <c r="G408" i="4"/>
  <c r="B409" i="4"/>
  <c r="G397" i="4"/>
  <c r="E42" i="2"/>
  <c r="H42" i="2" s="1"/>
  <c r="D43" i="2" s="1"/>
  <c r="E24" i="1"/>
  <c r="D24" i="1"/>
  <c r="F24" i="1" s="1"/>
  <c r="H354" i="4" l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A46" i="4"/>
  <c r="G365" i="4"/>
  <c r="B377" i="4"/>
  <c r="B399" i="4"/>
  <c r="G387" i="4"/>
  <c r="B421" i="4"/>
  <c r="G421" i="4" s="1"/>
  <c r="G409" i="4"/>
  <c r="B410" i="4"/>
  <c r="G398" i="4"/>
  <c r="B388" i="4"/>
  <c r="G376" i="4"/>
  <c r="E43" i="2"/>
  <c r="H43" i="2" s="1"/>
  <c r="D44" i="2" s="1"/>
  <c r="G24" i="1"/>
  <c r="H24" i="1" s="1"/>
  <c r="H366" i="4" l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A47" i="4"/>
  <c r="B422" i="4"/>
  <c r="G422" i="4" s="1"/>
  <c r="G410" i="4"/>
  <c r="B411" i="4"/>
  <c r="G399" i="4"/>
  <c r="B389" i="4"/>
  <c r="G377" i="4"/>
  <c r="B400" i="4"/>
  <c r="G388" i="4"/>
  <c r="E44" i="2"/>
  <c r="H44" i="2" s="1"/>
  <c r="D45" i="2" s="1"/>
  <c r="E25" i="1"/>
  <c r="D25" i="1"/>
  <c r="F25" i="1" s="1"/>
  <c r="H378" i="4" l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A48" i="4"/>
  <c r="B412" i="4"/>
  <c r="G400" i="4"/>
  <c r="B401" i="4"/>
  <c r="G389" i="4"/>
  <c r="B423" i="4"/>
  <c r="G423" i="4" s="1"/>
  <c r="G411" i="4"/>
  <c r="E45" i="2"/>
  <c r="H45" i="2" s="1"/>
  <c r="D46" i="2" s="1"/>
  <c r="G25" i="1"/>
  <c r="H25" i="1" s="1"/>
  <c r="H390" i="4" l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A49" i="4"/>
  <c r="B413" i="4"/>
  <c r="G401" i="4"/>
  <c r="B424" i="4"/>
  <c r="G424" i="4" s="1"/>
  <c r="G412" i="4"/>
  <c r="E46" i="2"/>
  <c r="H46" i="2" s="1"/>
  <c r="D47" i="2" s="1"/>
  <c r="E26" i="1"/>
  <c r="D26" i="1"/>
  <c r="F26" i="1" s="1"/>
  <c r="H402" i="4" l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A50" i="4"/>
  <c r="B425" i="4"/>
  <c r="G425" i="4" s="1"/>
  <c r="G413" i="4"/>
  <c r="E47" i="2"/>
  <c r="H47" i="2" s="1"/>
  <c r="D48" i="2" s="1"/>
  <c r="G26" i="1"/>
  <c r="H26" i="1" s="1"/>
  <c r="H414" i="4" l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A51" i="4"/>
  <c r="E48" i="2"/>
  <c r="H48" i="2" s="1"/>
  <c r="D49" i="2" s="1"/>
  <c r="E27" i="1"/>
  <c r="D27" i="1"/>
  <c r="F27" i="1" s="1"/>
  <c r="A52" i="4" l="1"/>
  <c r="E49" i="2"/>
  <c r="H49" i="2" s="1"/>
  <c r="D50" i="2" s="1"/>
  <c r="G27" i="1"/>
  <c r="H27" i="1" s="1"/>
  <c r="A53" i="4" l="1"/>
  <c r="E50" i="2"/>
  <c r="H50" i="2" s="1"/>
  <c r="D51" i="2" s="1"/>
  <c r="E28" i="1"/>
  <c r="D28" i="1"/>
  <c r="F28" i="1" s="1"/>
  <c r="A54" i="4" l="1"/>
  <c r="E51" i="2"/>
  <c r="H51" i="2" s="1"/>
  <c r="D52" i="2" s="1"/>
  <c r="G28" i="1"/>
  <c r="H28" i="1" s="1"/>
  <c r="A55" i="4" l="1"/>
  <c r="E52" i="2"/>
  <c r="H52" i="2" s="1"/>
  <c r="D53" i="2" s="1"/>
  <c r="E29" i="1"/>
  <c r="D29" i="1"/>
  <c r="F29" i="1" s="1"/>
  <c r="A56" i="4" l="1"/>
  <c r="E53" i="2"/>
  <c r="H53" i="2" s="1"/>
  <c r="D54" i="2" s="1"/>
  <c r="G29" i="1"/>
  <c r="H29" i="1" s="1"/>
  <c r="A57" i="4" l="1"/>
  <c r="E54" i="2"/>
  <c r="H54" i="2" s="1"/>
  <c r="D55" i="2" s="1"/>
  <c r="E30" i="1"/>
  <c r="D30" i="1"/>
  <c r="F30" i="1" s="1"/>
  <c r="A58" i="4" l="1"/>
  <c r="E55" i="2"/>
  <c r="H55" i="2" s="1"/>
  <c r="D56" i="2" s="1"/>
  <c r="G30" i="1"/>
  <c r="H30" i="1" s="1"/>
  <c r="A59" i="4" l="1"/>
  <c r="E56" i="2"/>
  <c r="H56" i="2" s="1"/>
  <c r="D57" i="2" s="1"/>
  <c r="E31" i="1"/>
  <c r="D31" i="1"/>
  <c r="F31" i="1" s="1"/>
  <c r="A60" i="4" l="1"/>
  <c r="E57" i="2"/>
  <c r="H57" i="2" s="1"/>
  <c r="D58" i="2" s="1"/>
  <c r="G31" i="1"/>
  <c r="H31" i="1" s="1"/>
  <c r="A61" i="4" l="1"/>
  <c r="E58" i="2"/>
  <c r="H58" i="2" s="1"/>
  <c r="D59" i="2" s="1"/>
  <c r="E32" i="1"/>
  <c r="D32" i="1"/>
  <c r="F32" i="1" s="1"/>
  <c r="A62" i="4" l="1"/>
  <c r="E59" i="2"/>
  <c r="H59" i="2" s="1"/>
  <c r="D60" i="2" s="1"/>
  <c r="G32" i="1"/>
  <c r="H32" i="1" s="1"/>
  <c r="A63" i="4" l="1"/>
  <c r="E60" i="2"/>
  <c r="H60" i="2" s="1"/>
  <c r="D61" i="2" s="1"/>
  <c r="E33" i="1"/>
  <c r="D33" i="1"/>
  <c r="A64" i="4" l="1"/>
  <c r="E61" i="2"/>
  <c r="H61" i="2" s="1"/>
  <c r="D62" i="2" s="1"/>
  <c r="F33" i="1"/>
  <c r="G33" i="1" s="1"/>
  <c r="H33" i="1" s="1"/>
  <c r="A65" i="4" l="1"/>
  <c r="E62" i="2"/>
  <c r="H62" i="2" s="1"/>
  <c r="D63" i="2" s="1"/>
  <c r="E34" i="1"/>
  <c r="D34" i="1"/>
  <c r="A66" i="4" l="1"/>
  <c r="E63" i="2"/>
  <c r="H63" i="2" s="1"/>
  <c r="D64" i="2" s="1"/>
  <c r="F34" i="1"/>
  <c r="G34" i="1" s="1"/>
  <c r="H34" i="1" s="1"/>
  <c r="A67" i="4" l="1"/>
  <c r="E64" i="2"/>
  <c r="H64" i="2" s="1"/>
  <c r="D65" i="2" s="1"/>
  <c r="E35" i="1"/>
  <c r="D35" i="1"/>
  <c r="A68" i="4" l="1"/>
  <c r="E65" i="2"/>
  <c r="H65" i="2" s="1"/>
  <c r="D66" i="2" s="1"/>
  <c r="F35" i="1"/>
  <c r="G35" i="1" s="1"/>
  <c r="H35" i="1" s="1"/>
  <c r="A69" i="4" l="1"/>
  <c r="E66" i="2"/>
  <c r="H66" i="2" s="1"/>
  <c r="D67" i="2" s="1"/>
  <c r="E36" i="1"/>
  <c r="D36" i="1"/>
  <c r="A70" i="4" l="1"/>
  <c r="E67" i="2"/>
  <c r="H67" i="2" s="1"/>
  <c r="D68" i="2" s="1"/>
  <c r="F36" i="1"/>
  <c r="G36" i="1" s="1"/>
  <c r="H36" i="1"/>
  <c r="A71" i="4" l="1"/>
  <c r="E68" i="2"/>
  <c r="H68" i="2" s="1"/>
  <c r="D69" i="2" s="1"/>
  <c r="E37" i="1"/>
  <c r="D37" i="1"/>
  <c r="A72" i="4" l="1"/>
  <c r="E69" i="2"/>
  <c r="H69" i="2" s="1"/>
  <c r="D70" i="2" s="1"/>
  <c r="F37" i="1"/>
  <c r="G37" i="1" s="1"/>
  <c r="H37" i="1" s="1"/>
  <c r="A73" i="4" l="1"/>
  <c r="E70" i="2"/>
  <c r="H70" i="2" s="1"/>
  <c r="D71" i="2" s="1"/>
  <c r="E38" i="1"/>
  <c r="D38" i="1"/>
  <c r="A74" i="4" l="1"/>
  <c r="E71" i="2"/>
  <c r="H71" i="2" s="1"/>
  <c r="D72" i="2" s="1"/>
  <c r="F38" i="1"/>
  <c r="G38" i="1" s="1"/>
  <c r="H38" i="1" s="1"/>
  <c r="A75" i="4" l="1"/>
  <c r="E72" i="2"/>
  <c r="H72" i="2" s="1"/>
  <c r="D73" i="2" s="1"/>
  <c r="E39" i="1"/>
  <c r="D39" i="1"/>
  <c r="A76" i="4" l="1"/>
  <c r="E73" i="2"/>
  <c r="H73" i="2" s="1"/>
  <c r="D74" i="2" s="1"/>
  <c r="F39" i="1"/>
  <c r="G39" i="1" s="1"/>
  <c r="H39" i="1" s="1"/>
  <c r="A77" i="4" l="1"/>
  <c r="E74" i="2"/>
  <c r="H74" i="2" s="1"/>
  <c r="D75" i="2" s="1"/>
  <c r="E40" i="1"/>
  <c r="D40" i="1"/>
  <c r="A78" i="4" l="1"/>
  <c r="E75" i="2"/>
  <c r="H75" i="2" s="1"/>
  <c r="D76" i="2" s="1"/>
  <c r="F40" i="1"/>
  <c r="G40" i="1" s="1"/>
  <c r="H40" i="1" s="1"/>
  <c r="A79" i="4" l="1"/>
  <c r="E76" i="2"/>
  <c r="H76" i="2" s="1"/>
  <c r="D77" i="2" s="1"/>
  <c r="E41" i="1"/>
  <c r="D41" i="1"/>
  <c r="A80" i="4" l="1"/>
  <c r="E77" i="2"/>
  <c r="H77" i="2" s="1"/>
  <c r="D78" i="2" s="1"/>
  <c r="F41" i="1"/>
  <c r="G41" i="1" s="1"/>
  <c r="H41" i="1" s="1"/>
  <c r="A81" i="4" l="1"/>
  <c r="E78" i="2"/>
  <c r="H78" i="2" s="1"/>
  <c r="D79" i="2" s="1"/>
  <c r="E42" i="1"/>
  <c r="D42" i="1"/>
  <c r="A82" i="4" l="1"/>
  <c r="E79" i="2"/>
  <c r="H79" i="2" s="1"/>
  <c r="D80" i="2" s="1"/>
  <c r="F42" i="1"/>
  <c r="G42" i="1" s="1"/>
  <c r="H42" i="1" s="1"/>
  <c r="A83" i="4" l="1"/>
  <c r="E80" i="2"/>
  <c r="H80" i="2" s="1"/>
  <c r="D81" i="2" s="1"/>
  <c r="E43" i="1"/>
  <c r="D43" i="1"/>
  <c r="A84" i="4" l="1"/>
  <c r="E81" i="2"/>
  <c r="H81" i="2" s="1"/>
  <c r="D82" i="2" s="1"/>
  <c r="F43" i="1"/>
  <c r="G43" i="1" s="1"/>
  <c r="H43" i="1"/>
  <c r="A85" i="4" l="1"/>
  <c r="E82" i="2"/>
  <c r="H82" i="2" s="1"/>
  <c r="D83" i="2" s="1"/>
  <c r="E44" i="1"/>
  <c r="D44" i="1"/>
  <c r="A86" i="4" l="1"/>
  <c r="E83" i="2"/>
  <c r="H83" i="2" s="1"/>
  <c r="D84" i="2" s="1"/>
  <c r="F44" i="1"/>
  <c r="G44" i="1" s="1"/>
  <c r="H44" i="1" s="1"/>
  <c r="A87" i="4" l="1"/>
  <c r="E84" i="2"/>
  <c r="H84" i="2" s="1"/>
  <c r="D85" i="2" s="1"/>
  <c r="E45" i="1"/>
  <c r="D45" i="1"/>
  <c r="A88" i="4" l="1"/>
  <c r="E85" i="2"/>
  <c r="H85" i="2" s="1"/>
  <c r="D86" i="2" s="1"/>
  <c r="F45" i="1"/>
  <c r="G45" i="1" s="1"/>
  <c r="H45" i="1" s="1"/>
  <c r="A89" i="4" l="1"/>
  <c r="E86" i="2"/>
  <c r="H86" i="2" s="1"/>
  <c r="D87" i="2" s="1"/>
  <c r="E46" i="1"/>
  <c r="D46" i="1"/>
  <c r="A90" i="4" l="1"/>
  <c r="E87" i="2"/>
  <c r="H87" i="2" s="1"/>
  <c r="D88" i="2" s="1"/>
  <c r="F46" i="1"/>
  <c r="G46" i="1" s="1"/>
  <c r="H46" i="1" s="1"/>
  <c r="A91" i="4" l="1"/>
  <c r="E88" i="2"/>
  <c r="H88" i="2" s="1"/>
  <c r="D89" i="2" s="1"/>
  <c r="E47" i="1"/>
  <c r="D47" i="1"/>
  <c r="A92" i="4" l="1"/>
  <c r="E89" i="2"/>
  <c r="H89" i="2" s="1"/>
  <c r="D90" i="2" s="1"/>
  <c r="F47" i="1"/>
  <c r="G47" i="1" s="1"/>
  <c r="H47" i="1" s="1"/>
  <c r="A93" i="4" l="1"/>
  <c r="E90" i="2"/>
  <c r="H90" i="2" s="1"/>
  <c r="D91" i="2" s="1"/>
  <c r="E48" i="1"/>
  <c r="D48" i="1"/>
  <c r="A94" i="4" l="1"/>
  <c r="E91" i="2"/>
  <c r="H91" i="2" s="1"/>
  <c r="D92" i="2" s="1"/>
  <c r="F48" i="1"/>
  <c r="G48" i="1" s="1"/>
  <c r="H48" i="1" s="1"/>
  <c r="A95" i="4" l="1"/>
  <c r="E92" i="2"/>
  <c r="H92" i="2" s="1"/>
  <c r="D93" i="2" s="1"/>
  <c r="E49" i="1"/>
  <c r="D49" i="1"/>
  <c r="A96" i="4" l="1"/>
  <c r="E93" i="2"/>
  <c r="H93" i="2" s="1"/>
  <c r="D94" i="2" s="1"/>
  <c r="F49" i="1"/>
  <c r="G49" i="1" s="1"/>
  <c r="H49" i="1" s="1"/>
  <c r="A97" i="4" l="1"/>
  <c r="E94" i="2"/>
  <c r="H94" i="2" s="1"/>
  <c r="D95" i="2" s="1"/>
  <c r="E50" i="1"/>
  <c r="D50" i="1"/>
  <c r="A98" i="4" l="1"/>
  <c r="E95" i="2"/>
  <c r="H95" i="2" s="1"/>
  <c r="D96" i="2" s="1"/>
  <c r="F50" i="1"/>
  <c r="G50" i="1" s="1"/>
  <c r="H50" i="1"/>
  <c r="A99" i="4" l="1"/>
  <c r="E96" i="2"/>
  <c r="H96" i="2" s="1"/>
  <c r="D97" i="2" s="1"/>
  <c r="E51" i="1"/>
  <c r="D51" i="1"/>
  <c r="A100" i="4" l="1"/>
  <c r="E97" i="2"/>
  <c r="H97" i="2" s="1"/>
  <c r="D98" i="2" s="1"/>
  <c r="F51" i="1"/>
  <c r="G51" i="1" s="1"/>
  <c r="H51" i="1"/>
  <c r="A101" i="4" l="1"/>
  <c r="E98" i="2"/>
  <c r="H98" i="2" s="1"/>
  <c r="D99" i="2" s="1"/>
  <c r="E52" i="1"/>
  <c r="D52" i="1"/>
  <c r="A102" i="4" l="1"/>
  <c r="E99" i="2"/>
  <c r="H99" i="2" s="1"/>
  <c r="D100" i="2" s="1"/>
  <c r="F52" i="1"/>
  <c r="G52" i="1" s="1"/>
  <c r="H52" i="1"/>
  <c r="A103" i="4" l="1"/>
  <c r="E100" i="2"/>
  <c r="H100" i="2" s="1"/>
  <c r="D101" i="2" s="1"/>
  <c r="E53" i="1"/>
  <c r="D53" i="1"/>
  <c r="A104" i="4" l="1"/>
  <c r="E101" i="2"/>
  <c r="H101" i="2" s="1"/>
  <c r="D102" i="2" s="1"/>
  <c r="F53" i="1"/>
  <c r="G53" i="1" s="1"/>
  <c r="H53" i="1" s="1"/>
  <c r="A105" i="4" l="1"/>
  <c r="E102" i="2"/>
  <c r="H102" i="2" s="1"/>
  <c r="D103" i="2" s="1"/>
  <c r="E54" i="1"/>
  <c r="D54" i="1"/>
  <c r="A106" i="4" l="1"/>
  <c r="E103" i="2"/>
  <c r="H103" i="2" s="1"/>
  <c r="D104" i="2" s="1"/>
  <c r="F54" i="1"/>
  <c r="G54" i="1" s="1"/>
  <c r="H54" i="1"/>
  <c r="A107" i="4" l="1"/>
  <c r="E104" i="2"/>
  <c r="H104" i="2" s="1"/>
  <c r="D105" i="2" s="1"/>
  <c r="E55" i="1"/>
  <c r="D55" i="1"/>
  <c r="A108" i="4" l="1"/>
  <c r="E105" i="2"/>
  <c r="H105" i="2" s="1"/>
  <c r="D106" i="2" s="1"/>
  <c r="F55" i="1"/>
  <c r="G55" i="1" s="1"/>
  <c r="H55" i="1" s="1"/>
  <c r="A109" i="4" l="1"/>
  <c r="E106" i="2"/>
  <c r="H106" i="2" s="1"/>
  <c r="D107" i="2" s="1"/>
  <c r="E56" i="1"/>
  <c r="D56" i="1"/>
  <c r="A110" i="4" l="1"/>
  <c r="E107" i="2"/>
  <c r="H107" i="2" s="1"/>
  <c r="D108" i="2" s="1"/>
  <c r="F56" i="1"/>
  <c r="G56" i="1" s="1"/>
  <c r="H56" i="1" s="1"/>
  <c r="A111" i="4" l="1"/>
  <c r="E108" i="2"/>
  <c r="H108" i="2" s="1"/>
  <c r="D109" i="2" s="1"/>
  <c r="E57" i="1"/>
  <c r="D57" i="1"/>
  <c r="A112" i="4" l="1"/>
  <c r="E109" i="2"/>
  <c r="H109" i="2" s="1"/>
  <c r="D110" i="2" s="1"/>
  <c r="F57" i="1"/>
  <c r="G57" i="1" s="1"/>
  <c r="H57" i="1" s="1"/>
  <c r="A113" i="4" l="1"/>
  <c r="E110" i="2"/>
  <c r="H110" i="2" s="1"/>
  <c r="D111" i="2" s="1"/>
  <c r="E58" i="1"/>
  <c r="D58" i="1"/>
  <c r="A114" i="4" l="1"/>
  <c r="E111" i="2"/>
  <c r="H111" i="2" s="1"/>
  <c r="D112" i="2" s="1"/>
  <c r="F58" i="1"/>
  <c r="G58" i="1" s="1"/>
  <c r="H58" i="1"/>
  <c r="A115" i="4" l="1"/>
  <c r="E112" i="2"/>
  <c r="H112" i="2" s="1"/>
  <c r="D113" i="2" s="1"/>
  <c r="E59" i="1"/>
  <c r="D59" i="1"/>
  <c r="F59" i="1" s="1"/>
  <c r="A116" i="4" l="1"/>
  <c r="E113" i="2"/>
  <c r="H113" i="2" s="1"/>
  <c r="D114" i="2" s="1"/>
  <c r="G59" i="1"/>
  <c r="H59" i="1" s="1"/>
  <c r="A117" i="4" l="1"/>
  <c r="E114" i="2"/>
  <c r="H114" i="2" s="1"/>
  <c r="D115" i="2" s="1"/>
  <c r="E60" i="1"/>
  <c r="D60" i="1"/>
  <c r="A118" i="4" l="1"/>
  <c r="E115" i="2"/>
  <c r="H115" i="2" s="1"/>
  <c r="D116" i="2" s="1"/>
  <c r="F60" i="1"/>
  <c r="G60" i="1" s="1"/>
  <c r="H60" i="1" s="1"/>
  <c r="A119" i="4" l="1"/>
  <c r="E116" i="2"/>
  <c r="H116" i="2" s="1"/>
  <c r="D117" i="2" s="1"/>
  <c r="E61" i="1"/>
  <c r="D61" i="1"/>
  <c r="A120" i="4" l="1"/>
  <c r="E117" i="2"/>
  <c r="H117" i="2" s="1"/>
  <c r="D118" i="2" s="1"/>
  <c r="F61" i="1"/>
  <c r="G61" i="1" s="1"/>
  <c r="H61" i="1" s="1"/>
  <c r="A121" i="4" l="1"/>
  <c r="E118" i="2"/>
  <c r="H118" i="2" s="1"/>
  <c r="D119" i="2" s="1"/>
  <c r="E62" i="1"/>
  <c r="D62" i="1"/>
  <c r="A122" i="4" l="1"/>
  <c r="E119" i="2"/>
  <c r="H119" i="2" s="1"/>
  <c r="D120" i="2" s="1"/>
  <c r="F62" i="1"/>
  <c r="G62" i="1" s="1"/>
  <c r="H62" i="1"/>
  <c r="A123" i="4" l="1"/>
  <c r="E120" i="2"/>
  <c r="H120" i="2" s="1"/>
  <c r="D121" i="2" s="1"/>
  <c r="E63" i="1"/>
  <c r="D63" i="1"/>
  <c r="A124" i="4" l="1"/>
  <c r="E121" i="2"/>
  <c r="H121" i="2" s="1"/>
  <c r="D122" i="2" s="1"/>
  <c r="F63" i="1"/>
  <c r="G63" i="1" s="1"/>
  <c r="H63" i="1" s="1"/>
  <c r="A125" i="4" l="1"/>
  <c r="E122" i="2"/>
  <c r="H122" i="2" s="1"/>
  <c r="D123" i="2" s="1"/>
  <c r="E64" i="1"/>
  <c r="D64" i="1"/>
  <c r="A126" i="4" l="1"/>
  <c r="E123" i="2"/>
  <c r="H123" i="2" s="1"/>
  <c r="D124" i="2" s="1"/>
  <c r="F64" i="1"/>
  <c r="G64" i="1" s="1"/>
  <c r="H64" i="1"/>
  <c r="A127" i="4" l="1"/>
  <c r="E124" i="2"/>
  <c r="H124" i="2" s="1"/>
  <c r="D125" i="2" s="1"/>
  <c r="E65" i="1"/>
  <c r="D65" i="1"/>
  <c r="A128" i="4" l="1"/>
  <c r="E125" i="2"/>
  <c r="H125" i="2" s="1"/>
  <c r="D126" i="2" s="1"/>
  <c r="F65" i="1"/>
  <c r="G65" i="1" s="1"/>
  <c r="H65" i="1"/>
  <c r="A129" i="4" l="1"/>
  <c r="E126" i="2"/>
  <c r="H126" i="2" s="1"/>
  <c r="D127" i="2" s="1"/>
  <c r="E66" i="1"/>
  <c r="D66" i="1"/>
  <c r="F66" i="1" s="1"/>
  <c r="A130" i="4" l="1"/>
  <c r="E127" i="2"/>
  <c r="H127" i="2" s="1"/>
  <c r="D128" i="2" s="1"/>
  <c r="G66" i="1"/>
  <c r="H66" i="1" s="1"/>
  <c r="A131" i="4" l="1"/>
  <c r="E128" i="2"/>
  <c r="H128" i="2" s="1"/>
  <c r="D129" i="2" s="1"/>
  <c r="E67" i="1"/>
  <c r="D67" i="1"/>
  <c r="F67" i="1" s="1"/>
  <c r="A132" i="4" l="1"/>
  <c r="E129" i="2"/>
  <c r="H129" i="2" s="1"/>
  <c r="D130" i="2" s="1"/>
  <c r="G67" i="1"/>
  <c r="H67" i="1" s="1"/>
  <c r="A133" i="4" l="1"/>
  <c r="E130" i="2"/>
  <c r="H130" i="2" s="1"/>
  <c r="D131" i="2" s="1"/>
  <c r="E68" i="1"/>
  <c r="D68" i="1"/>
  <c r="F68" i="1" s="1"/>
  <c r="A134" i="4" l="1"/>
  <c r="E131" i="2"/>
  <c r="H131" i="2" s="1"/>
  <c r="D132" i="2" s="1"/>
  <c r="G68" i="1"/>
  <c r="H68" i="1" s="1"/>
  <c r="A135" i="4" l="1"/>
  <c r="E132" i="2"/>
  <c r="H132" i="2" s="1"/>
  <c r="D133" i="2" s="1"/>
  <c r="E69" i="1"/>
  <c r="D69" i="1"/>
  <c r="F69" i="1" s="1"/>
  <c r="A136" i="4" l="1"/>
  <c r="E133" i="2"/>
  <c r="H133" i="2" s="1"/>
  <c r="D134" i="2" s="1"/>
  <c r="G69" i="1"/>
  <c r="H69" i="1" s="1"/>
  <c r="A137" i="4" l="1"/>
  <c r="E134" i="2"/>
  <c r="H134" i="2" s="1"/>
  <c r="D135" i="2" s="1"/>
  <c r="E70" i="1"/>
  <c r="D70" i="1"/>
  <c r="F70" i="1" s="1"/>
  <c r="A138" i="4" l="1"/>
  <c r="E135" i="2"/>
  <c r="H135" i="2" s="1"/>
  <c r="D136" i="2" s="1"/>
  <c r="G70" i="1"/>
  <c r="H70" i="1" s="1"/>
  <c r="A139" i="4" l="1"/>
  <c r="E136" i="2"/>
  <c r="H136" i="2" s="1"/>
  <c r="D137" i="2" s="1"/>
  <c r="E71" i="1"/>
  <c r="D71" i="1"/>
  <c r="F71" i="1" s="1"/>
  <c r="A140" i="4" l="1"/>
  <c r="E137" i="2"/>
  <c r="H137" i="2" s="1"/>
  <c r="D138" i="2" s="1"/>
  <c r="G71" i="1"/>
  <c r="H71" i="1" s="1"/>
  <c r="A141" i="4" l="1"/>
  <c r="E138" i="2"/>
  <c r="H138" i="2" s="1"/>
  <c r="D139" i="2" s="1"/>
  <c r="E72" i="1"/>
  <c r="D72" i="1"/>
  <c r="F72" i="1" s="1"/>
  <c r="A142" i="4" l="1"/>
  <c r="E139" i="2"/>
  <c r="H139" i="2" s="1"/>
  <c r="D140" i="2" s="1"/>
  <c r="G72" i="1"/>
  <c r="H72" i="1" s="1"/>
  <c r="A143" i="4" l="1"/>
  <c r="E140" i="2"/>
  <c r="H140" i="2" s="1"/>
  <c r="D141" i="2" s="1"/>
  <c r="E73" i="1"/>
  <c r="D73" i="1"/>
  <c r="F73" i="1" s="1"/>
  <c r="A144" i="4" l="1"/>
  <c r="E141" i="2"/>
  <c r="H141" i="2" s="1"/>
  <c r="D142" i="2" s="1"/>
  <c r="G73" i="1"/>
  <c r="H73" i="1" s="1"/>
  <c r="A145" i="4" l="1"/>
  <c r="E142" i="2"/>
  <c r="H142" i="2" s="1"/>
  <c r="D143" i="2" s="1"/>
  <c r="E74" i="1"/>
  <c r="D74" i="1"/>
  <c r="F74" i="1" s="1"/>
  <c r="A146" i="4" l="1"/>
  <c r="E143" i="2"/>
  <c r="H143" i="2" s="1"/>
  <c r="D144" i="2" s="1"/>
  <c r="G74" i="1"/>
  <c r="H74" i="1" s="1"/>
  <c r="A147" i="4" l="1"/>
  <c r="E144" i="2"/>
  <c r="H144" i="2" s="1"/>
  <c r="D145" i="2" s="1"/>
  <c r="E75" i="1"/>
  <c r="D75" i="1"/>
  <c r="F75" i="1" s="1"/>
  <c r="A148" i="4" l="1"/>
  <c r="E145" i="2"/>
  <c r="H145" i="2" s="1"/>
  <c r="D146" i="2" s="1"/>
  <c r="G75" i="1"/>
  <c r="H75" i="1" s="1"/>
  <c r="A149" i="4" l="1"/>
  <c r="E146" i="2"/>
  <c r="H146" i="2" s="1"/>
  <c r="D147" i="2" s="1"/>
  <c r="E76" i="1"/>
  <c r="D76" i="1"/>
  <c r="F76" i="1" s="1"/>
  <c r="A150" i="4" l="1"/>
  <c r="E147" i="2"/>
  <c r="H147" i="2" s="1"/>
  <c r="D148" i="2" s="1"/>
  <c r="G76" i="1"/>
  <c r="H76" i="1" s="1"/>
  <c r="A151" i="4" l="1"/>
  <c r="E148" i="2"/>
  <c r="H148" i="2" s="1"/>
  <c r="D149" i="2" s="1"/>
  <c r="E77" i="1"/>
  <c r="D77" i="1"/>
  <c r="F77" i="1" s="1"/>
  <c r="A152" i="4" l="1"/>
  <c r="E149" i="2"/>
  <c r="H149" i="2" s="1"/>
  <c r="D150" i="2" s="1"/>
  <c r="G77" i="1"/>
  <c r="H77" i="1" s="1"/>
  <c r="A153" i="4" l="1"/>
  <c r="E150" i="2"/>
  <c r="H150" i="2" s="1"/>
  <c r="D151" i="2" s="1"/>
  <c r="E78" i="1"/>
  <c r="D78" i="1"/>
  <c r="F78" i="1" s="1"/>
  <c r="A154" i="4" l="1"/>
  <c r="E151" i="2"/>
  <c r="H151" i="2" s="1"/>
  <c r="D152" i="2" s="1"/>
  <c r="G78" i="1"/>
  <c r="H78" i="1" s="1"/>
  <c r="A155" i="4" l="1"/>
  <c r="E152" i="2"/>
  <c r="H152" i="2" s="1"/>
  <c r="D153" i="2" s="1"/>
  <c r="E79" i="1"/>
  <c r="D79" i="1"/>
  <c r="F79" i="1" s="1"/>
  <c r="A156" i="4" l="1"/>
  <c r="E153" i="2"/>
  <c r="H153" i="2" s="1"/>
  <c r="D154" i="2" s="1"/>
  <c r="G79" i="1"/>
  <c r="H79" i="1" s="1"/>
  <c r="A157" i="4" l="1"/>
  <c r="E154" i="2"/>
  <c r="H154" i="2" s="1"/>
  <c r="D155" i="2" s="1"/>
  <c r="E80" i="1"/>
  <c r="D80" i="1"/>
  <c r="F80" i="1" s="1"/>
  <c r="A158" i="4" l="1"/>
  <c r="E155" i="2"/>
  <c r="H155" i="2" s="1"/>
  <c r="D156" i="2" s="1"/>
  <c r="G80" i="1"/>
  <c r="H80" i="1" s="1"/>
  <c r="A159" i="4" l="1"/>
  <c r="E156" i="2"/>
  <c r="H156" i="2" s="1"/>
  <c r="D157" i="2" s="1"/>
  <c r="E81" i="1"/>
  <c r="D81" i="1"/>
  <c r="F81" i="1" s="1"/>
  <c r="A160" i="4" l="1"/>
  <c r="E157" i="2"/>
  <c r="H157" i="2" s="1"/>
  <c r="D158" i="2" s="1"/>
  <c r="G81" i="1"/>
  <c r="H81" i="1" s="1"/>
  <c r="A161" i="4" l="1"/>
  <c r="E158" i="2"/>
  <c r="H158" i="2" s="1"/>
  <c r="D159" i="2" s="1"/>
  <c r="E82" i="1"/>
  <c r="D82" i="1"/>
  <c r="F82" i="1" s="1"/>
  <c r="A162" i="4" l="1"/>
  <c r="E159" i="2"/>
  <c r="H159" i="2" s="1"/>
  <c r="D160" i="2" s="1"/>
  <c r="G82" i="1"/>
  <c r="H82" i="1" s="1"/>
  <c r="A163" i="4" l="1"/>
  <c r="E160" i="2"/>
  <c r="H160" i="2" s="1"/>
  <c r="D161" i="2" s="1"/>
  <c r="E83" i="1"/>
  <c r="D83" i="1"/>
  <c r="F83" i="1" s="1"/>
  <c r="A164" i="4" l="1"/>
  <c r="E161" i="2"/>
  <c r="H161" i="2" s="1"/>
  <c r="D162" i="2" s="1"/>
  <c r="G83" i="1"/>
  <c r="H83" i="1" s="1"/>
  <c r="A165" i="4" l="1"/>
  <c r="E162" i="2"/>
  <c r="H162" i="2" s="1"/>
  <c r="D163" i="2" s="1"/>
  <c r="E84" i="1"/>
  <c r="D84" i="1"/>
  <c r="F84" i="1" s="1"/>
  <c r="A166" i="4" l="1"/>
  <c r="E163" i="2"/>
  <c r="H163" i="2" s="1"/>
  <c r="D164" i="2" s="1"/>
  <c r="G84" i="1"/>
  <c r="H84" i="1" s="1"/>
  <c r="A167" i="4" l="1"/>
  <c r="E164" i="2"/>
  <c r="H164" i="2" s="1"/>
  <c r="D165" i="2" s="1"/>
  <c r="E85" i="1"/>
  <c r="D85" i="1"/>
  <c r="F85" i="1" s="1"/>
  <c r="A168" i="4" l="1"/>
  <c r="E165" i="2"/>
  <c r="H165" i="2" s="1"/>
  <c r="D166" i="2" s="1"/>
  <c r="G85" i="1"/>
  <c r="H85" i="1" s="1"/>
  <c r="A169" i="4" l="1"/>
  <c r="E166" i="2"/>
  <c r="H166" i="2" s="1"/>
  <c r="D167" i="2" s="1"/>
  <c r="E86" i="1"/>
  <c r="D86" i="1"/>
  <c r="F86" i="1" s="1"/>
  <c r="A170" i="4" l="1"/>
  <c r="E167" i="2"/>
  <c r="H167" i="2" s="1"/>
  <c r="D168" i="2" s="1"/>
  <c r="G86" i="1"/>
  <c r="H86" i="1" s="1"/>
  <c r="A171" i="4" l="1"/>
  <c r="E168" i="2"/>
  <c r="H168" i="2" s="1"/>
  <c r="D169" i="2" s="1"/>
  <c r="E87" i="1"/>
  <c r="D87" i="1"/>
  <c r="F87" i="1" s="1"/>
  <c r="A172" i="4" l="1"/>
  <c r="E169" i="2"/>
  <c r="H169" i="2" s="1"/>
  <c r="D170" i="2" s="1"/>
  <c r="G87" i="1"/>
  <c r="H87" i="1" s="1"/>
  <c r="A173" i="4" l="1"/>
  <c r="E170" i="2"/>
  <c r="H170" i="2" s="1"/>
  <c r="D171" i="2" s="1"/>
  <c r="E88" i="1"/>
  <c r="D88" i="1"/>
  <c r="F88" i="1" s="1"/>
  <c r="A174" i="4" l="1"/>
  <c r="E171" i="2"/>
  <c r="H171" i="2" s="1"/>
  <c r="D172" i="2" s="1"/>
  <c r="G88" i="1"/>
  <c r="H88" i="1" s="1"/>
  <c r="A175" i="4" l="1"/>
  <c r="E172" i="2"/>
  <c r="H172" i="2" s="1"/>
  <c r="D173" i="2" s="1"/>
  <c r="E89" i="1"/>
  <c r="D89" i="1"/>
  <c r="F89" i="1" s="1"/>
  <c r="A176" i="4" l="1"/>
  <c r="E173" i="2"/>
  <c r="H173" i="2" s="1"/>
  <c r="D174" i="2" s="1"/>
  <c r="G89" i="1"/>
  <c r="H89" i="1" s="1"/>
  <c r="A177" i="4" l="1"/>
  <c r="E174" i="2"/>
  <c r="H174" i="2" s="1"/>
  <c r="D175" i="2" s="1"/>
  <c r="E90" i="1"/>
  <c r="D90" i="1"/>
  <c r="F90" i="1" s="1"/>
  <c r="A178" i="4" l="1"/>
  <c r="E175" i="2"/>
  <c r="H175" i="2" s="1"/>
  <c r="D176" i="2" s="1"/>
  <c r="G90" i="1"/>
  <c r="H90" i="1" s="1"/>
  <c r="A179" i="4" l="1"/>
  <c r="E176" i="2"/>
  <c r="H176" i="2" s="1"/>
  <c r="D177" i="2" s="1"/>
  <c r="E91" i="1"/>
  <c r="D91" i="1"/>
  <c r="F91" i="1" s="1"/>
  <c r="A180" i="4" l="1"/>
  <c r="E177" i="2"/>
  <c r="H177" i="2" s="1"/>
  <c r="D178" i="2" s="1"/>
  <c r="G91" i="1"/>
  <c r="H91" i="1" s="1"/>
  <c r="A181" i="4" l="1"/>
  <c r="E178" i="2"/>
  <c r="H178" i="2" s="1"/>
  <c r="D179" i="2" s="1"/>
  <c r="E92" i="1"/>
  <c r="D92" i="1"/>
  <c r="F92" i="1" s="1"/>
  <c r="A182" i="4" l="1"/>
  <c r="E179" i="2"/>
  <c r="H179" i="2" s="1"/>
  <c r="D180" i="2" s="1"/>
  <c r="G92" i="1"/>
  <c r="H92" i="1" s="1"/>
  <c r="A183" i="4" l="1"/>
  <c r="E180" i="2"/>
  <c r="H180" i="2" s="1"/>
  <c r="D181" i="2" s="1"/>
  <c r="E93" i="1"/>
  <c r="D93" i="1"/>
  <c r="F93" i="1" s="1"/>
  <c r="A184" i="4" l="1"/>
  <c r="E181" i="2"/>
  <c r="H181" i="2" s="1"/>
  <c r="D182" i="2" s="1"/>
  <c r="G93" i="1"/>
  <c r="H93" i="1" s="1"/>
  <c r="A185" i="4" l="1"/>
  <c r="E182" i="2"/>
  <c r="H182" i="2" s="1"/>
  <c r="D183" i="2" s="1"/>
  <c r="E94" i="1"/>
  <c r="D94" i="1"/>
  <c r="F94" i="1" s="1"/>
  <c r="A186" i="4" l="1"/>
  <c r="E183" i="2"/>
  <c r="H183" i="2" s="1"/>
  <c r="D184" i="2" s="1"/>
  <c r="G94" i="1"/>
  <c r="H94" i="1" s="1"/>
  <c r="A187" i="4" l="1"/>
  <c r="E184" i="2"/>
  <c r="H184" i="2" s="1"/>
  <c r="D185" i="2" s="1"/>
  <c r="E95" i="1"/>
  <c r="D95" i="1"/>
  <c r="F95" i="1" s="1"/>
  <c r="A188" i="4" l="1"/>
  <c r="E185" i="2"/>
  <c r="H185" i="2" s="1"/>
  <c r="D186" i="2" s="1"/>
  <c r="G95" i="1"/>
  <c r="H95" i="1" s="1"/>
  <c r="A189" i="4" l="1"/>
  <c r="E186" i="2"/>
  <c r="H186" i="2" s="1"/>
  <c r="D187" i="2" s="1"/>
  <c r="E96" i="1"/>
  <c r="D96" i="1"/>
  <c r="F96" i="1" s="1"/>
  <c r="A190" i="4" l="1"/>
  <c r="E187" i="2"/>
  <c r="H187" i="2" s="1"/>
  <c r="D188" i="2" s="1"/>
  <c r="G96" i="1"/>
  <c r="H96" i="1" s="1"/>
  <c r="A191" i="4" l="1"/>
  <c r="E188" i="2"/>
  <c r="H188" i="2" s="1"/>
  <c r="D189" i="2" s="1"/>
  <c r="E97" i="1"/>
  <c r="D97" i="1"/>
  <c r="F97" i="1" s="1"/>
  <c r="A192" i="4" l="1"/>
  <c r="E189" i="2"/>
  <c r="H189" i="2" s="1"/>
  <c r="D190" i="2" s="1"/>
  <c r="G97" i="1"/>
  <c r="H97" i="1" s="1"/>
  <c r="A193" i="4" l="1"/>
  <c r="E190" i="2"/>
  <c r="H190" i="2" s="1"/>
  <c r="D191" i="2" s="1"/>
  <c r="E98" i="1"/>
  <c r="D98" i="1"/>
  <c r="F98" i="1" s="1"/>
  <c r="A194" i="4" l="1"/>
  <c r="E191" i="2"/>
  <c r="H191" i="2" s="1"/>
  <c r="D192" i="2" s="1"/>
  <c r="G98" i="1"/>
  <c r="H98" i="1" s="1"/>
  <c r="A195" i="4" l="1"/>
  <c r="E192" i="2"/>
  <c r="H192" i="2" s="1"/>
  <c r="D193" i="2" s="1"/>
  <c r="E99" i="1"/>
  <c r="D99" i="1"/>
  <c r="F99" i="1" s="1"/>
  <c r="A196" i="4" l="1"/>
  <c r="E193" i="2"/>
  <c r="H193" i="2" s="1"/>
  <c r="D194" i="2" s="1"/>
  <c r="G99" i="1"/>
  <c r="H99" i="1" s="1"/>
  <c r="A197" i="4" l="1"/>
  <c r="E194" i="2"/>
  <c r="H194" i="2" s="1"/>
  <c r="D195" i="2" s="1"/>
  <c r="E100" i="1"/>
  <c r="D100" i="1"/>
  <c r="F100" i="1" s="1"/>
  <c r="A198" i="4" l="1"/>
  <c r="E195" i="2"/>
  <c r="H195" i="2" s="1"/>
  <c r="D196" i="2" s="1"/>
  <c r="G100" i="1"/>
  <c r="H100" i="1" s="1"/>
  <c r="A199" i="4" l="1"/>
  <c r="E196" i="2"/>
  <c r="H196" i="2" s="1"/>
  <c r="D197" i="2" s="1"/>
  <c r="E101" i="1"/>
  <c r="D101" i="1"/>
  <c r="F101" i="1" s="1"/>
  <c r="A200" i="4" l="1"/>
  <c r="E197" i="2"/>
  <c r="H197" i="2" s="1"/>
  <c r="D198" i="2" s="1"/>
  <c r="G101" i="1"/>
  <c r="H101" i="1" s="1"/>
  <c r="A201" i="4" l="1"/>
  <c r="E198" i="2"/>
  <c r="H198" i="2" s="1"/>
  <c r="D199" i="2" s="1"/>
  <c r="E102" i="1"/>
  <c r="D102" i="1"/>
  <c r="F102" i="1" s="1"/>
  <c r="A202" i="4" l="1"/>
  <c r="E199" i="2"/>
  <c r="H199" i="2" s="1"/>
  <c r="D200" i="2" s="1"/>
  <c r="G102" i="1"/>
  <c r="H102" i="1" s="1"/>
  <c r="A203" i="4" l="1"/>
  <c r="E200" i="2"/>
  <c r="H200" i="2" s="1"/>
  <c r="D201" i="2" s="1"/>
  <c r="E103" i="1"/>
  <c r="D103" i="1"/>
  <c r="F103" i="1" s="1"/>
  <c r="A204" i="4" l="1"/>
  <c r="E201" i="2"/>
  <c r="H201" i="2" s="1"/>
  <c r="D202" i="2" s="1"/>
  <c r="G103" i="1"/>
  <c r="H103" i="1" s="1"/>
  <c r="A205" i="4" l="1"/>
  <c r="E202" i="2"/>
  <c r="H202" i="2" s="1"/>
  <c r="D203" i="2" s="1"/>
  <c r="E104" i="1"/>
  <c r="D104" i="1"/>
  <c r="F104" i="1" s="1"/>
  <c r="A206" i="4" l="1"/>
  <c r="E203" i="2"/>
  <c r="H203" i="2" s="1"/>
  <c r="D204" i="2" s="1"/>
  <c r="G104" i="1"/>
  <c r="H104" i="1" s="1"/>
  <c r="A207" i="4" l="1"/>
  <c r="E204" i="2"/>
  <c r="H204" i="2" s="1"/>
  <c r="D205" i="2" s="1"/>
  <c r="E105" i="1"/>
  <c r="D105" i="1"/>
  <c r="F105" i="1" s="1"/>
  <c r="A208" i="4" l="1"/>
  <c r="E205" i="2"/>
  <c r="H205" i="2" s="1"/>
  <c r="D206" i="2" s="1"/>
  <c r="G105" i="1"/>
  <c r="H105" i="1" s="1"/>
  <c r="A209" i="4" l="1"/>
  <c r="E206" i="2"/>
  <c r="H206" i="2" s="1"/>
  <c r="D207" i="2" s="1"/>
  <c r="E106" i="1"/>
  <c r="D106" i="1"/>
  <c r="F106" i="1" s="1"/>
  <c r="A210" i="4" l="1"/>
  <c r="E207" i="2"/>
  <c r="H207" i="2" s="1"/>
  <c r="D208" i="2" s="1"/>
  <c r="G106" i="1"/>
  <c r="H106" i="1" s="1"/>
  <c r="A211" i="4" l="1"/>
  <c r="E208" i="2"/>
  <c r="H208" i="2" s="1"/>
  <c r="D209" i="2" s="1"/>
  <c r="E107" i="1"/>
  <c r="D107" i="1"/>
  <c r="F107" i="1" s="1"/>
  <c r="A212" i="4" l="1"/>
  <c r="E209" i="2"/>
  <c r="H209" i="2" s="1"/>
  <c r="D210" i="2" s="1"/>
  <c r="G107" i="1"/>
  <c r="H107" i="1" s="1"/>
  <c r="A213" i="4" l="1"/>
  <c r="E210" i="2"/>
  <c r="H210" i="2" s="1"/>
  <c r="D211" i="2" s="1"/>
  <c r="E108" i="1"/>
  <c r="D108" i="1"/>
  <c r="F108" i="1" s="1"/>
  <c r="A214" i="4" l="1"/>
  <c r="E211" i="2"/>
  <c r="H211" i="2" s="1"/>
  <c r="D212" i="2" s="1"/>
  <c r="G108" i="1"/>
  <c r="H108" i="1" s="1"/>
  <c r="A215" i="4" l="1"/>
  <c r="E212" i="2"/>
  <c r="H212" i="2" s="1"/>
  <c r="D213" i="2" s="1"/>
  <c r="E109" i="1"/>
  <c r="D109" i="1"/>
  <c r="F109" i="1" s="1"/>
  <c r="A216" i="4" l="1"/>
  <c r="E213" i="2"/>
  <c r="H213" i="2" s="1"/>
  <c r="D214" i="2" s="1"/>
  <c r="G109" i="1"/>
  <c r="H109" i="1" s="1"/>
  <c r="A217" i="4" l="1"/>
  <c r="E214" i="2"/>
  <c r="H214" i="2" s="1"/>
  <c r="D215" i="2" s="1"/>
  <c r="E110" i="1"/>
  <c r="D110" i="1"/>
  <c r="F110" i="1" s="1"/>
  <c r="A218" i="4" l="1"/>
  <c r="E215" i="2"/>
  <c r="H215" i="2" s="1"/>
  <c r="D216" i="2" s="1"/>
  <c r="G110" i="1"/>
  <c r="H110" i="1" s="1"/>
  <c r="A219" i="4" l="1"/>
  <c r="E216" i="2"/>
  <c r="H216" i="2" s="1"/>
  <c r="D217" i="2" s="1"/>
  <c r="E111" i="1"/>
  <c r="D111" i="1"/>
  <c r="F111" i="1" s="1"/>
  <c r="A220" i="4" l="1"/>
  <c r="E217" i="2"/>
  <c r="H217" i="2" s="1"/>
  <c r="D218" i="2" s="1"/>
  <c r="G111" i="1"/>
  <c r="H111" i="1" s="1"/>
  <c r="A221" i="4" l="1"/>
  <c r="E218" i="2"/>
  <c r="H218" i="2" s="1"/>
  <c r="D219" i="2" s="1"/>
  <c r="E112" i="1"/>
  <c r="D112" i="1"/>
  <c r="F112" i="1" s="1"/>
  <c r="A222" i="4" l="1"/>
  <c r="E219" i="2"/>
  <c r="H219" i="2" s="1"/>
  <c r="D220" i="2" s="1"/>
  <c r="G112" i="1"/>
  <c r="H112" i="1" s="1"/>
  <c r="A223" i="4" l="1"/>
  <c r="E220" i="2"/>
  <c r="H220" i="2" s="1"/>
  <c r="D221" i="2" s="1"/>
  <c r="E113" i="1"/>
  <c r="D113" i="1"/>
  <c r="F113" i="1" s="1"/>
  <c r="A224" i="4" l="1"/>
  <c r="E221" i="2"/>
  <c r="H221" i="2" s="1"/>
  <c r="D222" i="2" s="1"/>
  <c r="G113" i="1"/>
  <c r="H113" i="1" s="1"/>
  <c r="A225" i="4" l="1"/>
  <c r="E222" i="2"/>
  <c r="H222" i="2" s="1"/>
  <c r="D223" i="2" s="1"/>
  <c r="E114" i="1"/>
  <c r="D114" i="1"/>
  <c r="F114" i="1" s="1"/>
  <c r="A226" i="4" l="1"/>
  <c r="E223" i="2"/>
  <c r="H223" i="2" s="1"/>
  <c r="D224" i="2" s="1"/>
  <c r="G114" i="1"/>
  <c r="H114" i="1" s="1"/>
  <c r="A227" i="4" l="1"/>
  <c r="E224" i="2"/>
  <c r="H224" i="2" s="1"/>
  <c r="D225" i="2" s="1"/>
  <c r="E115" i="1"/>
  <c r="D115" i="1"/>
  <c r="F115" i="1" s="1"/>
  <c r="A228" i="4" l="1"/>
  <c r="E225" i="2"/>
  <c r="H225" i="2" s="1"/>
  <c r="D226" i="2" s="1"/>
  <c r="G115" i="1"/>
  <c r="H115" i="1" s="1"/>
  <c r="A229" i="4" l="1"/>
  <c r="E226" i="2"/>
  <c r="H226" i="2" s="1"/>
  <c r="D227" i="2" s="1"/>
  <c r="E116" i="1"/>
  <c r="D116" i="1"/>
  <c r="F116" i="1" s="1"/>
  <c r="A230" i="4" l="1"/>
  <c r="E227" i="2"/>
  <c r="H227" i="2" s="1"/>
  <c r="D228" i="2" s="1"/>
  <c r="G116" i="1"/>
  <c r="H116" i="1" s="1"/>
  <c r="A231" i="4" l="1"/>
  <c r="E228" i="2"/>
  <c r="H228" i="2" s="1"/>
  <c r="D229" i="2" s="1"/>
  <c r="E117" i="1"/>
  <c r="D117" i="1"/>
  <c r="F117" i="1" s="1"/>
  <c r="A232" i="4" l="1"/>
  <c r="E229" i="2"/>
  <c r="H229" i="2" s="1"/>
  <c r="D230" i="2" s="1"/>
  <c r="G117" i="1"/>
  <c r="H117" i="1" s="1"/>
  <c r="A233" i="4" l="1"/>
  <c r="E230" i="2"/>
  <c r="H230" i="2" s="1"/>
  <c r="D231" i="2" s="1"/>
  <c r="E118" i="1"/>
  <c r="D118" i="1"/>
  <c r="F118" i="1" s="1"/>
  <c r="A234" i="4" l="1"/>
  <c r="E231" i="2"/>
  <c r="H231" i="2" s="1"/>
  <c r="D232" i="2" s="1"/>
  <c r="G118" i="1"/>
  <c r="H118" i="1" s="1"/>
  <c r="A235" i="4" l="1"/>
  <c r="E232" i="2"/>
  <c r="H232" i="2" s="1"/>
  <c r="D233" i="2" s="1"/>
  <c r="E119" i="1"/>
  <c r="D119" i="1"/>
  <c r="F119" i="1" s="1"/>
  <c r="A236" i="4" l="1"/>
  <c r="E233" i="2"/>
  <c r="H233" i="2" s="1"/>
  <c r="D234" i="2" s="1"/>
  <c r="G119" i="1"/>
  <c r="H119" i="1" s="1"/>
  <c r="A237" i="4" l="1"/>
  <c r="E234" i="2"/>
  <c r="H234" i="2" s="1"/>
  <c r="D235" i="2" s="1"/>
  <c r="E120" i="1"/>
  <c r="D120" i="1"/>
  <c r="F120" i="1" s="1"/>
  <c r="A238" i="4" l="1"/>
  <c r="E235" i="2"/>
  <c r="H235" i="2" s="1"/>
  <c r="D236" i="2" s="1"/>
  <c r="G120" i="1"/>
  <c r="H120" i="1" s="1"/>
  <c r="A239" i="4" l="1"/>
  <c r="E236" i="2"/>
  <c r="H236" i="2" s="1"/>
  <c r="D237" i="2" s="1"/>
  <c r="E121" i="1"/>
  <c r="D121" i="1"/>
  <c r="F121" i="1" s="1"/>
  <c r="A240" i="4" l="1"/>
  <c r="E237" i="2"/>
  <c r="H237" i="2" s="1"/>
  <c r="D238" i="2" s="1"/>
  <c r="G121" i="1"/>
  <c r="H121" i="1" s="1"/>
  <c r="A241" i="4" l="1"/>
  <c r="E238" i="2"/>
  <c r="H238" i="2" s="1"/>
  <c r="D239" i="2" s="1"/>
  <c r="E122" i="1"/>
  <c r="D122" i="1"/>
  <c r="F122" i="1" s="1"/>
  <c r="A242" i="4" l="1"/>
  <c r="E239" i="2"/>
  <c r="H239" i="2" s="1"/>
  <c r="D240" i="2" s="1"/>
  <c r="G122" i="1"/>
  <c r="H122" i="1" s="1"/>
  <c r="A243" i="4" l="1"/>
  <c r="E240" i="2"/>
  <c r="H240" i="2" s="1"/>
  <c r="D241" i="2" s="1"/>
  <c r="E123" i="1"/>
  <c r="D123" i="1"/>
  <c r="F123" i="1" s="1"/>
  <c r="A244" i="4" l="1"/>
  <c r="E241" i="2"/>
  <c r="H241" i="2" s="1"/>
  <c r="D242" i="2" s="1"/>
  <c r="G123" i="1"/>
  <c r="H123" i="1" s="1"/>
  <c r="A245" i="4" l="1"/>
  <c r="E242" i="2"/>
  <c r="H242" i="2" s="1"/>
  <c r="D243" i="2" s="1"/>
  <c r="E124" i="1"/>
  <c r="D124" i="1"/>
  <c r="F124" i="1" s="1"/>
  <c r="A246" i="4" l="1"/>
  <c r="E243" i="2"/>
  <c r="H243" i="2" s="1"/>
  <c r="D244" i="2" s="1"/>
  <c r="G124" i="1"/>
  <c r="H124" i="1" s="1"/>
  <c r="A247" i="4" l="1"/>
  <c r="E244" i="2"/>
  <c r="H244" i="2" s="1"/>
  <c r="D245" i="2" s="1"/>
  <c r="E125" i="1"/>
  <c r="D125" i="1"/>
  <c r="F125" i="1" s="1"/>
  <c r="A248" i="4" l="1"/>
  <c r="E245" i="2"/>
  <c r="H245" i="2" s="1"/>
  <c r="D246" i="2" s="1"/>
  <c r="H246" i="2" s="1"/>
  <c r="D247" i="2" s="1"/>
  <c r="H247" i="2" s="1"/>
  <c r="D248" i="2" s="1"/>
  <c r="H248" i="2" s="1"/>
  <c r="D249" i="2" s="1"/>
  <c r="H249" i="2" s="1"/>
  <c r="D250" i="2" s="1"/>
  <c r="H250" i="2" s="1"/>
  <c r="D251" i="2" s="1"/>
  <c r="H251" i="2" s="1"/>
  <c r="D252" i="2" s="1"/>
  <c r="H252" i="2" s="1"/>
  <c r="D253" i="2" s="1"/>
  <c r="H253" i="2" s="1"/>
  <c r="D254" i="2" s="1"/>
  <c r="H254" i="2" s="1"/>
  <c r="D255" i="2" s="1"/>
  <c r="H255" i="2" s="1"/>
  <c r="D256" i="2" s="1"/>
  <c r="H256" i="2" s="1"/>
  <c r="D257" i="2" s="1"/>
  <c r="H257" i="2" s="1"/>
  <c r="D258" i="2" s="1"/>
  <c r="H258" i="2" s="1"/>
  <c r="D259" i="2" s="1"/>
  <c r="H259" i="2" s="1"/>
  <c r="D260" i="2" s="1"/>
  <c r="H260" i="2" s="1"/>
  <c r="D261" i="2" s="1"/>
  <c r="H261" i="2" s="1"/>
  <c r="D262" i="2" s="1"/>
  <c r="H262" i="2" s="1"/>
  <c r="D263" i="2" s="1"/>
  <c r="H263" i="2" s="1"/>
  <c r="D264" i="2" s="1"/>
  <c r="H264" i="2" s="1"/>
  <c r="D265" i="2" s="1"/>
  <c r="H265" i="2" s="1"/>
  <c r="D266" i="2" s="1"/>
  <c r="H266" i="2" s="1"/>
  <c r="D267" i="2" s="1"/>
  <c r="H267" i="2" s="1"/>
  <c r="D268" i="2" s="1"/>
  <c r="H268" i="2" s="1"/>
  <c r="D269" i="2" s="1"/>
  <c r="H269" i="2" s="1"/>
  <c r="D270" i="2" s="1"/>
  <c r="H270" i="2" s="1"/>
  <c r="D271" i="2" s="1"/>
  <c r="H271" i="2" s="1"/>
  <c r="D272" i="2" s="1"/>
  <c r="H272" i="2" s="1"/>
  <c r="D273" i="2" s="1"/>
  <c r="H273" i="2" s="1"/>
  <c r="D274" i="2" s="1"/>
  <c r="H274" i="2" s="1"/>
  <c r="D275" i="2" s="1"/>
  <c r="H275" i="2" s="1"/>
  <c r="D276" i="2" s="1"/>
  <c r="H276" i="2" s="1"/>
  <c r="D277" i="2" s="1"/>
  <c r="H277" i="2" s="1"/>
  <c r="D278" i="2" s="1"/>
  <c r="H278" i="2" s="1"/>
  <c r="D279" i="2" s="1"/>
  <c r="H279" i="2" s="1"/>
  <c r="D280" i="2" s="1"/>
  <c r="H280" i="2" s="1"/>
  <c r="D281" i="2" s="1"/>
  <c r="H281" i="2" s="1"/>
  <c r="D282" i="2" s="1"/>
  <c r="H282" i="2" s="1"/>
  <c r="D283" i="2" s="1"/>
  <c r="H283" i="2" s="1"/>
  <c r="D284" i="2" s="1"/>
  <c r="H284" i="2" s="1"/>
  <c r="D285" i="2" s="1"/>
  <c r="H285" i="2" s="1"/>
  <c r="D286" i="2" s="1"/>
  <c r="H286" i="2" s="1"/>
  <c r="D287" i="2" s="1"/>
  <c r="H287" i="2" s="1"/>
  <c r="D288" i="2" s="1"/>
  <c r="H288" i="2" s="1"/>
  <c r="D289" i="2" s="1"/>
  <c r="H289" i="2" s="1"/>
  <c r="D290" i="2" s="1"/>
  <c r="H290" i="2" s="1"/>
  <c r="D291" i="2" s="1"/>
  <c r="H291" i="2" s="1"/>
  <c r="D292" i="2" s="1"/>
  <c r="H292" i="2" s="1"/>
  <c r="D293" i="2" s="1"/>
  <c r="H293" i="2" s="1"/>
  <c r="D294" i="2" s="1"/>
  <c r="H294" i="2" s="1"/>
  <c r="D295" i="2" s="1"/>
  <c r="H295" i="2" s="1"/>
  <c r="D296" i="2" s="1"/>
  <c r="H296" i="2" s="1"/>
  <c r="D297" i="2" s="1"/>
  <c r="H297" i="2" s="1"/>
  <c r="D298" i="2" s="1"/>
  <c r="H298" i="2" s="1"/>
  <c r="D299" i="2" s="1"/>
  <c r="H299" i="2" s="1"/>
  <c r="D300" i="2" s="1"/>
  <c r="H300" i="2" s="1"/>
  <c r="D301" i="2" s="1"/>
  <c r="H301" i="2" s="1"/>
  <c r="D302" i="2" s="1"/>
  <c r="H302" i="2" s="1"/>
  <c r="D303" i="2" s="1"/>
  <c r="H303" i="2" s="1"/>
  <c r="D304" i="2" s="1"/>
  <c r="H304" i="2" s="1"/>
  <c r="D305" i="2" s="1"/>
  <c r="H305" i="2" s="1"/>
  <c r="D306" i="2" s="1"/>
  <c r="H306" i="2" s="1"/>
  <c r="D307" i="2" s="1"/>
  <c r="H307" i="2" s="1"/>
  <c r="D308" i="2" s="1"/>
  <c r="H308" i="2" s="1"/>
  <c r="D309" i="2" s="1"/>
  <c r="H309" i="2" s="1"/>
  <c r="D310" i="2" s="1"/>
  <c r="H310" i="2" s="1"/>
  <c r="D311" i="2" s="1"/>
  <c r="H311" i="2" s="1"/>
  <c r="D312" i="2" s="1"/>
  <c r="H312" i="2" s="1"/>
  <c r="D313" i="2" s="1"/>
  <c r="H313" i="2" s="1"/>
  <c r="D314" i="2" s="1"/>
  <c r="H314" i="2" s="1"/>
  <c r="D315" i="2" s="1"/>
  <c r="H315" i="2" s="1"/>
  <c r="D316" i="2" s="1"/>
  <c r="H316" i="2" s="1"/>
  <c r="D317" i="2" s="1"/>
  <c r="H317" i="2" s="1"/>
  <c r="D318" i="2" s="1"/>
  <c r="H318" i="2" s="1"/>
  <c r="D319" i="2" s="1"/>
  <c r="H319" i="2" s="1"/>
  <c r="D320" i="2" s="1"/>
  <c r="H320" i="2" s="1"/>
  <c r="D321" i="2" s="1"/>
  <c r="H321" i="2" s="1"/>
  <c r="D322" i="2" s="1"/>
  <c r="H322" i="2" s="1"/>
  <c r="D323" i="2" s="1"/>
  <c r="H323" i="2" s="1"/>
  <c r="D324" i="2" s="1"/>
  <c r="H324" i="2" s="1"/>
  <c r="D325" i="2" s="1"/>
  <c r="H325" i="2" s="1"/>
  <c r="D326" i="2" s="1"/>
  <c r="H326" i="2" s="1"/>
  <c r="D327" i="2" s="1"/>
  <c r="H327" i="2" s="1"/>
  <c r="D328" i="2" s="1"/>
  <c r="H328" i="2" s="1"/>
  <c r="D329" i="2" s="1"/>
  <c r="H329" i="2" s="1"/>
  <c r="D330" i="2" s="1"/>
  <c r="H330" i="2" s="1"/>
  <c r="D331" i="2" s="1"/>
  <c r="H331" i="2" s="1"/>
  <c r="D332" i="2" s="1"/>
  <c r="H332" i="2" s="1"/>
  <c r="D333" i="2" s="1"/>
  <c r="H333" i="2" s="1"/>
  <c r="D334" i="2" s="1"/>
  <c r="H334" i="2" s="1"/>
  <c r="D335" i="2" s="1"/>
  <c r="H335" i="2" s="1"/>
  <c r="D336" i="2" s="1"/>
  <c r="H336" i="2" s="1"/>
  <c r="D337" i="2" s="1"/>
  <c r="H337" i="2" s="1"/>
  <c r="D338" i="2" s="1"/>
  <c r="H338" i="2" s="1"/>
  <c r="D339" i="2" s="1"/>
  <c r="H339" i="2" s="1"/>
  <c r="D340" i="2" s="1"/>
  <c r="H340" i="2" s="1"/>
  <c r="D341" i="2" s="1"/>
  <c r="H341" i="2" s="1"/>
  <c r="D342" i="2" s="1"/>
  <c r="H342" i="2" s="1"/>
  <c r="D343" i="2" s="1"/>
  <c r="H343" i="2" s="1"/>
  <c r="D344" i="2" s="1"/>
  <c r="H344" i="2" s="1"/>
  <c r="D345" i="2" s="1"/>
  <c r="H345" i="2" s="1"/>
  <c r="D346" i="2" s="1"/>
  <c r="H346" i="2" s="1"/>
  <c r="D347" i="2" s="1"/>
  <c r="H347" i="2" s="1"/>
  <c r="D348" i="2" s="1"/>
  <c r="H348" i="2" s="1"/>
  <c r="D349" i="2" s="1"/>
  <c r="H349" i="2" s="1"/>
  <c r="D350" i="2" s="1"/>
  <c r="H350" i="2" s="1"/>
  <c r="D351" i="2" s="1"/>
  <c r="H351" i="2" s="1"/>
  <c r="D352" i="2" s="1"/>
  <c r="H352" i="2" s="1"/>
  <c r="D353" i="2" s="1"/>
  <c r="H353" i="2" s="1"/>
  <c r="D354" i="2" s="1"/>
  <c r="H354" i="2" s="1"/>
  <c r="D355" i="2" s="1"/>
  <c r="H355" i="2" s="1"/>
  <c r="D356" i="2" s="1"/>
  <c r="H356" i="2" s="1"/>
  <c r="D357" i="2" s="1"/>
  <c r="H357" i="2" s="1"/>
  <c r="D358" i="2" s="1"/>
  <c r="H358" i="2" s="1"/>
  <c r="D359" i="2" s="1"/>
  <c r="H359" i="2" s="1"/>
  <c r="D360" i="2" s="1"/>
  <c r="H360" i="2" s="1"/>
  <c r="D361" i="2" s="1"/>
  <c r="H361" i="2" s="1"/>
  <c r="D362" i="2" s="1"/>
  <c r="H362" i="2" s="1"/>
  <c r="D363" i="2" s="1"/>
  <c r="H363" i="2" s="1"/>
  <c r="D364" i="2" s="1"/>
  <c r="H364" i="2" s="1"/>
  <c r="D365" i="2" s="1"/>
  <c r="H365" i="2" s="1"/>
  <c r="G125" i="1"/>
  <c r="H125" i="1" s="1"/>
  <c r="A249" i="4" l="1"/>
  <c r="E126" i="1"/>
  <c r="D126" i="1"/>
  <c r="F126" i="1" s="1"/>
  <c r="A250" i="4" l="1"/>
  <c r="G126" i="1"/>
  <c r="H126" i="1" s="1"/>
  <c r="A251" i="4" l="1"/>
  <c r="E127" i="1"/>
  <c r="D127" i="1"/>
  <c r="F127" i="1" s="1"/>
  <c r="A252" i="4" l="1"/>
  <c r="G127" i="1"/>
  <c r="H127" i="1" s="1"/>
  <c r="A253" i="4" l="1"/>
  <c r="E128" i="1"/>
  <c r="D128" i="1"/>
  <c r="F128" i="1" s="1"/>
  <c r="A254" i="4" l="1"/>
  <c r="G128" i="1"/>
  <c r="H128" i="1" s="1"/>
  <c r="A255" i="4" l="1"/>
  <c r="E129" i="1"/>
  <c r="D129" i="1"/>
  <c r="F129" i="1" s="1"/>
  <c r="A256" i="4" l="1"/>
  <c r="G129" i="1"/>
  <c r="H129" i="1" s="1"/>
  <c r="A257" i="4" l="1"/>
  <c r="E130" i="1"/>
  <c r="D130" i="1"/>
  <c r="F130" i="1" s="1"/>
  <c r="A258" i="4" l="1"/>
  <c r="G130" i="1"/>
  <c r="H130" i="1" s="1"/>
  <c r="A259" i="4" l="1"/>
  <c r="E131" i="1"/>
  <c r="D131" i="1"/>
  <c r="F131" i="1" s="1"/>
  <c r="A260" i="4" l="1"/>
  <c r="G131" i="1"/>
  <c r="H131" i="1" s="1"/>
  <c r="A261" i="4" l="1"/>
  <c r="E132" i="1"/>
  <c r="D132" i="1"/>
  <c r="F132" i="1" s="1"/>
  <c r="A262" i="4" l="1"/>
  <c r="G132" i="1"/>
  <c r="H132" i="1" s="1"/>
  <c r="A263" i="4" l="1"/>
  <c r="E133" i="1"/>
  <c r="D133" i="1"/>
  <c r="F133" i="1" s="1"/>
  <c r="A264" i="4" l="1"/>
  <c r="G133" i="1"/>
  <c r="H133" i="1" s="1"/>
  <c r="A265" i="4" l="1"/>
  <c r="E134" i="1"/>
  <c r="D134" i="1"/>
  <c r="F134" i="1" s="1"/>
  <c r="A266" i="4" l="1"/>
  <c r="G134" i="1"/>
  <c r="H134" i="1" s="1"/>
  <c r="A267" i="4" l="1"/>
  <c r="E135" i="1"/>
  <c r="D135" i="1"/>
  <c r="F135" i="1" s="1"/>
  <c r="A268" i="4" l="1"/>
  <c r="G135" i="1"/>
  <c r="H135" i="1" s="1"/>
  <c r="A269" i="4" l="1"/>
  <c r="E136" i="1"/>
  <c r="D136" i="1"/>
  <c r="F136" i="1" s="1"/>
  <c r="A270" i="4" l="1"/>
  <c r="G136" i="1"/>
  <c r="H136" i="1" s="1"/>
  <c r="A271" i="4" l="1"/>
  <c r="E137" i="1"/>
  <c r="D137" i="1"/>
  <c r="F137" i="1" s="1"/>
  <c r="A272" i="4" l="1"/>
  <c r="G137" i="1"/>
  <c r="H137" i="1" s="1"/>
  <c r="A273" i="4" l="1"/>
  <c r="E138" i="1"/>
  <c r="D138" i="1"/>
  <c r="F138" i="1" s="1"/>
  <c r="A274" i="4" l="1"/>
  <c r="G138" i="1"/>
  <c r="H138" i="1" s="1"/>
  <c r="A275" i="4" l="1"/>
  <c r="E139" i="1"/>
  <c r="D139" i="1"/>
  <c r="F139" i="1" s="1"/>
  <c r="A276" i="4" l="1"/>
  <c r="G139" i="1"/>
  <c r="H139" i="1" s="1"/>
  <c r="A277" i="4" l="1"/>
  <c r="E140" i="1"/>
  <c r="D140" i="1"/>
  <c r="F140" i="1" s="1"/>
  <c r="A278" i="4" l="1"/>
  <c r="G140" i="1"/>
  <c r="H140" i="1" s="1"/>
  <c r="A279" i="4" l="1"/>
  <c r="E141" i="1"/>
  <c r="D141" i="1"/>
  <c r="F141" i="1" s="1"/>
  <c r="A280" i="4" l="1"/>
  <c r="G141" i="1"/>
  <c r="H141" i="1" s="1"/>
  <c r="A281" i="4" l="1"/>
  <c r="E142" i="1"/>
  <c r="D142" i="1"/>
  <c r="F142" i="1" s="1"/>
  <c r="A282" i="4" l="1"/>
  <c r="G142" i="1"/>
  <c r="H142" i="1" s="1"/>
  <c r="A283" i="4" l="1"/>
  <c r="E143" i="1"/>
  <c r="D143" i="1"/>
  <c r="F143" i="1" s="1"/>
  <c r="A284" i="4" l="1"/>
  <c r="G143" i="1"/>
  <c r="H143" i="1" s="1"/>
  <c r="A285" i="4" l="1"/>
  <c r="E144" i="1"/>
  <c r="D144" i="1"/>
  <c r="F144" i="1" s="1"/>
  <c r="A286" i="4" l="1"/>
  <c r="G144" i="1"/>
  <c r="H144" i="1" s="1"/>
  <c r="A287" i="4" l="1"/>
  <c r="E145" i="1"/>
  <c r="D145" i="1"/>
  <c r="F145" i="1" s="1"/>
  <c r="A288" i="4" l="1"/>
  <c r="G145" i="1"/>
  <c r="H145" i="1" s="1"/>
  <c r="A289" i="4" l="1"/>
  <c r="E146" i="1"/>
  <c r="D146" i="1"/>
  <c r="F146" i="1" s="1"/>
  <c r="A290" i="4" l="1"/>
  <c r="G146" i="1"/>
  <c r="H146" i="1" s="1"/>
  <c r="A291" i="4" l="1"/>
  <c r="E147" i="1"/>
  <c r="D147" i="1"/>
  <c r="F147" i="1" s="1"/>
  <c r="A292" i="4" l="1"/>
  <c r="G147" i="1"/>
  <c r="H147" i="1" s="1"/>
  <c r="A293" i="4" l="1"/>
  <c r="E148" i="1"/>
  <c r="D148" i="1"/>
  <c r="F148" i="1" s="1"/>
  <c r="A294" i="4" l="1"/>
  <c r="G148" i="1"/>
  <c r="H148" i="1" s="1"/>
  <c r="A295" i="4" l="1"/>
  <c r="E149" i="1"/>
  <c r="D149" i="1"/>
  <c r="F149" i="1" s="1"/>
  <c r="A296" i="4" l="1"/>
  <c r="G149" i="1"/>
  <c r="H149" i="1" s="1"/>
  <c r="A297" i="4" l="1"/>
  <c r="E150" i="1"/>
  <c r="D150" i="1"/>
  <c r="F150" i="1" s="1"/>
  <c r="A298" i="4" l="1"/>
  <c r="G150" i="1"/>
  <c r="H150" i="1" s="1"/>
  <c r="A299" i="4" l="1"/>
  <c r="E151" i="1"/>
  <c r="D151" i="1"/>
  <c r="F151" i="1" s="1"/>
  <c r="A300" i="4" l="1"/>
  <c r="G151" i="1"/>
  <c r="H151" i="1" s="1"/>
  <c r="A301" i="4" l="1"/>
  <c r="E152" i="1"/>
  <c r="D152" i="1"/>
  <c r="F152" i="1" s="1"/>
  <c r="A302" i="4" l="1"/>
  <c r="G152" i="1"/>
  <c r="H152" i="1" s="1"/>
  <c r="A303" i="4" l="1"/>
  <c r="E153" i="1"/>
  <c r="D153" i="1"/>
  <c r="F153" i="1" s="1"/>
  <c r="A304" i="4" l="1"/>
  <c r="G153" i="1"/>
  <c r="H153" i="1" s="1"/>
  <c r="A305" i="4" l="1"/>
  <c r="E154" i="1"/>
  <c r="D154" i="1"/>
  <c r="F154" i="1" s="1"/>
  <c r="A306" i="4" l="1"/>
  <c r="G154" i="1"/>
  <c r="H154" i="1" s="1"/>
  <c r="A307" i="4" l="1"/>
  <c r="E155" i="1"/>
  <c r="D155" i="1"/>
  <c r="F155" i="1" s="1"/>
  <c r="A308" i="4" l="1"/>
  <c r="G155" i="1"/>
  <c r="H155" i="1" s="1"/>
  <c r="A309" i="4" l="1"/>
  <c r="E156" i="1"/>
  <c r="D156" i="1"/>
  <c r="F156" i="1" s="1"/>
  <c r="A310" i="4" l="1"/>
  <c r="G156" i="1"/>
  <c r="H156" i="1" s="1"/>
  <c r="A311" i="4" l="1"/>
  <c r="E157" i="1"/>
  <c r="D157" i="1"/>
  <c r="F157" i="1" s="1"/>
  <c r="A312" i="4" l="1"/>
  <c r="G157" i="1"/>
  <c r="H157" i="1" s="1"/>
  <c r="A313" i="4" l="1"/>
  <c r="E158" i="1"/>
  <c r="D158" i="1"/>
  <c r="F158" i="1" s="1"/>
  <c r="A314" i="4" l="1"/>
  <c r="G158" i="1"/>
  <c r="H158" i="1" s="1"/>
  <c r="A315" i="4" l="1"/>
  <c r="E159" i="1"/>
  <c r="D159" i="1"/>
  <c r="F159" i="1" s="1"/>
  <c r="A316" i="4" l="1"/>
  <c r="G159" i="1"/>
  <c r="H159" i="1" s="1"/>
  <c r="A317" i="4" l="1"/>
  <c r="E160" i="1"/>
  <c r="D160" i="1"/>
  <c r="F160" i="1" s="1"/>
  <c r="A318" i="4" l="1"/>
  <c r="G160" i="1"/>
  <c r="H160" i="1" s="1"/>
  <c r="A319" i="4" l="1"/>
  <c r="E161" i="1"/>
  <c r="D161" i="1"/>
  <c r="F161" i="1" s="1"/>
  <c r="A320" i="4" l="1"/>
  <c r="G161" i="1"/>
  <c r="H161" i="1" s="1"/>
  <c r="A321" i="4" l="1"/>
  <c r="E162" i="1"/>
  <c r="D162" i="1"/>
  <c r="F162" i="1" s="1"/>
  <c r="A322" i="4" l="1"/>
  <c r="G162" i="1"/>
  <c r="H162" i="1" s="1"/>
  <c r="A323" i="4" l="1"/>
  <c r="E163" i="1"/>
  <c r="D163" i="1"/>
  <c r="F163" i="1" s="1"/>
  <c r="A324" i="4" l="1"/>
  <c r="G163" i="1"/>
  <c r="H163" i="1" s="1"/>
  <c r="A325" i="4" l="1"/>
  <c r="E164" i="1"/>
  <c r="D164" i="1"/>
  <c r="F164" i="1" s="1"/>
  <c r="A326" i="4" l="1"/>
  <c r="G164" i="1"/>
  <c r="H164" i="1" s="1"/>
  <c r="A327" i="4" l="1"/>
  <c r="E165" i="1"/>
  <c r="D165" i="1"/>
  <c r="F165" i="1" s="1"/>
  <c r="A328" i="4" l="1"/>
  <c r="G165" i="1"/>
  <c r="H165" i="1" s="1"/>
  <c r="A329" i="4" l="1"/>
  <c r="E166" i="1"/>
  <c r="D166" i="1"/>
  <c r="F166" i="1" s="1"/>
  <c r="A330" i="4" l="1"/>
  <c r="G166" i="1"/>
  <c r="H166" i="1" s="1"/>
  <c r="A331" i="4" l="1"/>
  <c r="E167" i="1"/>
  <c r="D167" i="1"/>
  <c r="F167" i="1" s="1"/>
  <c r="A332" i="4" l="1"/>
  <c r="G167" i="1"/>
  <c r="H167" i="1" s="1"/>
  <c r="A333" i="4" l="1"/>
  <c r="E168" i="1"/>
  <c r="D168" i="1"/>
  <c r="F168" i="1" s="1"/>
  <c r="A334" i="4" l="1"/>
  <c r="G168" i="1"/>
  <c r="H168" i="1" s="1"/>
  <c r="A335" i="4" l="1"/>
  <c r="E169" i="1"/>
  <c r="D169" i="1"/>
  <c r="F169" i="1" s="1"/>
  <c r="A336" i="4" l="1"/>
  <c r="G169" i="1"/>
  <c r="H169" i="1" s="1"/>
  <c r="A337" i="4" l="1"/>
  <c r="E170" i="1"/>
  <c r="D170" i="1"/>
  <c r="F170" i="1" s="1"/>
  <c r="A338" i="4" l="1"/>
  <c r="G170" i="1"/>
  <c r="H170" i="1" s="1"/>
  <c r="A339" i="4" l="1"/>
  <c r="E171" i="1"/>
  <c r="D171" i="1"/>
  <c r="F171" i="1" s="1"/>
  <c r="A340" i="4" l="1"/>
  <c r="G171" i="1"/>
  <c r="H171" i="1" s="1"/>
  <c r="A341" i="4" l="1"/>
  <c r="E172" i="1"/>
  <c r="D172" i="1"/>
  <c r="F172" i="1" s="1"/>
  <c r="A342" i="4" l="1"/>
  <c r="G172" i="1"/>
  <c r="H172" i="1" s="1"/>
  <c r="A343" i="4" l="1"/>
  <c r="E173" i="1"/>
  <c r="D173" i="1"/>
  <c r="F173" i="1" s="1"/>
  <c r="A344" i="4" l="1"/>
  <c r="G173" i="1"/>
  <c r="H173" i="1" s="1"/>
  <c r="A345" i="4" l="1"/>
  <c r="E174" i="1"/>
  <c r="D174" i="1"/>
  <c r="F174" i="1" s="1"/>
  <c r="A346" i="4" l="1"/>
  <c r="G174" i="1"/>
  <c r="H174" i="1" s="1"/>
  <c r="A347" i="4" l="1"/>
  <c r="E175" i="1"/>
  <c r="D175" i="1"/>
  <c r="F175" i="1" s="1"/>
  <c r="A348" i="4" l="1"/>
  <c r="G175" i="1"/>
  <c r="H175" i="1" s="1"/>
  <c r="A349" i="4" l="1"/>
  <c r="E176" i="1"/>
  <c r="D176" i="1"/>
  <c r="F176" i="1" s="1"/>
  <c r="A350" i="4" l="1"/>
  <c r="G176" i="1"/>
  <c r="H176" i="1" s="1"/>
  <c r="A351" i="4" l="1"/>
  <c r="E177" i="1"/>
  <c r="D177" i="1"/>
  <c r="F177" i="1" s="1"/>
  <c r="A352" i="4" l="1"/>
  <c r="G177" i="1"/>
  <c r="H177" i="1" s="1"/>
  <c r="A353" i="4" l="1"/>
  <c r="E178" i="1"/>
  <c r="D178" i="1"/>
  <c r="F178" i="1" s="1"/>
  <c r="A354" i="4" l="1"/>
  <c r="G178" i="1"/>
  <c r="H178" i="1" s="1"/>
  <c r="A355" i="4" l="1"/>
  <c r="E179" i="1"/>
  <c r="D179" i="1"/>
  <c r="F179" i="1" s="1"/>
  <c r="A356" i="4" l="1"/>
  <c r="G179" i="1"/>
  <c r="H179" i="1" s="1"/>
  <c r="A357" i="4" l="1"/>
  <c r="E180" i="1"/>
  <c r="D180" i="1"/>
  <c r="F180" i="1" s="1"/>
  <c r="A358" i="4" l="1"/>
  <c r="G180" i="1"/>
  <c r="H180" i="1" s="1"/>
  <c r="A359" i="4" l="1"/>
  <c r="E181" i="1"/>
  <c r="D181" i="1"/>
  <c r="F181" i="1" s="1"/>
  <c r="A360" i="4" l="1"/>
  <c r="G181" i="1"/>
  <c r="H181" i="1" s="1"/>
  <c r="A361" i="4" l="1"/>
  <c r="E182" i="1"/>
  <c r="D182" i="1"/>
  <c r="F182" i="1" s="1"/>
  <c r="A362" i="4" l="1"/>
  <c r="G182" i="1"/>
  <c r="H182" i="1" s="1"/>
  <c r="A363" i="4" l="1"/>
  <c r="E183" i="1"/>
  <c r="D183" i="1"/>
  <c r="F183" i="1" s="1"/>
  <c r="A364" i="4" l="1"/>
  <c r="G183" i="1"/>
  <c r="H183" i="1" s="1"/>
  <c r="A365" i="4" l="1"/>
  <c r="E184" i="1"/>
  <c r="D184" i="1"/>
  <c r="F184" i="1" s="1"/>
  <c r="A366" i="4" l="1"/>
  <c r="G184" i="1"/>
  <c r="H184" i="1" s="1"/>
  <c r="A367" i="4" l="1"/>
  <c r="I364" i="4"/>
  <c r="E185" i="1"/>
  <c r="D185" i="1"/>
  <c r="F185" i="1" s="1"/>
  <c r="A368" i="4" l="1"/>
  <c r="G185" i="1"/>
  <c r="H185" i="1" s="1"/>
  <c r="A369" i="4" l="1"/>
  <c r="E186" i="1"/>
  <c r="D186" i="1"/>
  <c r="F186" i="1" s="1"/>
  <c r="A370" i="4" l="1"/>
  <c r="G186" i="1"/>
  <c r="H186" i="1" s="1"/>
  <c r="A371" i="4" l="1"/>
  <c r="E187" i="1"/>
  <c r="D187" i="1"/>
  <c r="F187" i="1" s="1"/>
  <c r="A372" i="4" l="1"/>
  <c r="G187" i="1"/>
  <c r="H187" i="1" s="1"/>
  <c r="A373" i="4" l="1"/>
  <c r="E188" i="1"/>
  <c r="D188" i="1"/>
  <c r="F188" i="1" s="1"/>
  <c r="A374" i="4" l="1"/>
  <c r="G188" i="1"/>
  <c r="H188" i="1" s="1"/>
  <c r="A375" i="4" l="1"/>
  <c r="E189" i="1"/>
  <c r="D189" i="1"/>
  <c r="F189" i="1" s="1"/>
  <c r="A376" i="4" l="1"/>
  <c r="G189" i="1"/>
  <c r="H189" i="1" s="1"/>
  <c r="A377" i="4" l="1"/>
  <c r="E190" i="1"/>
  <c r="D190" i="1"/>
  <c r="F190" i="1" s="1"/>
  <c r="A378" i="4" l="1"/>
  <c r="G190" i="1"/>
  <c r="H190" i="1" s="1"/>
  <c r="A379" i="4" l="1"/>
  <c r="E191" i="1"/>
  <c r="D191" i="1"/>
  <c r="F191" i="1" s="1"/>
  <c r="A380" i="4" l="1"/>
  <c r="G191" i="1"/>
  <c r="H191" i="1" s="1"/>
  <c r="A381" i="4" l="1"/>
  <c r="E192" i="1"/>
  <c r="D192" i="1"/>
  <c r="F192" i="1" s="1"/>
  <c r="A382" i="4" l="1"/>
  <c r="G192" i="1"/>
  <c r="H192" i="1" s="1"/>
  <c r="A383" i="4" l="1"/>
  <c r="E193" i="1"/>
  <c r="D193" i="1"/>
  <c r="F193" i="1" s="1"/>
  <c r="A384" i="4" l="1"/>
  <c r="G193" i="1"/>
  <c r="H193" i="1" s="1"/>
  <c r="A385" i="4" l="1"/>
  <c r="E194" i="1"/>
  <c r="D194" i="1"/>
  <c r="F194" i="1" s="1"/>
  <c r="A386" i="4" l="1"/>
  <c r="G194" i="1"/>
  <c r="H194" i="1" s="1"/>
  <c r="A387" i="4" l="1"/>
  <c r="E195" i="1"/>
  <c r="D195" i="1"/>
  <c r="F195" i="1" s="1"/>
  <c r="A388" i="4" l="1"/>
  <c r="G195" i="1"/>
  <c r="H195" i="1" s="1"/>
  <c r="A389" i="4" l="1"/>
  <c r="E196" i="1"/>
  <c r="D196" i="1"/>
  <c r="F196" i="1" s="1"/>
  <c r="A390" i="4" l="1"/>
  <c r="G196" i="1"/>
  <c r="H196" i="1" s="1"/>
  <c r="A391" i="4" l="1"/>
  <c r="E197" i="1"/>
  <c r="D197" i="1"/>
  <c r="F197" i="1" s="1"/>
  <c r="A392" i="4" l="1"/>
  <c r="G197" i="1"/>
  <c r="H197" i="1" s="1"/>
  <c r="A393" i="4" l="1"/>
  <c r="E198" i="1"/>
  <c r="D198" i="1"/>
  <c r="F198" i="1" s="1"/>
  <c r="A394" i="4" l="1"/>
  <c r="G198" i="1"/>
  <c r="H198" i="1" s="1"/>
  <c r="A395" i="4" l="1"/>
  <c r="E199" i="1"/>
  <c r="D199" i="1"/>
  <c r="F199" i="1" s="1"/>
  <c r="A396" i="4" l="1"/>
  <c r="G199" i="1"/>
  <c r="H199" i="1" s="1"/>
  <c r="A397" i="4" l="1"/>
  <c r="E200" i="1"/>
  <c r="D200" i="1"/>
  <c r="F200" i="1" s="1"/>
  <c r="A398" i="4" l="1"/>
  <c r="G200" i="1"/>
  <c r="H200" i="1" s="1"/>
  <c r="A399" i="4" l="1"/>
  <c r="E201" i="1"/>
  <c r="D201" i="1"/>
  <c r="F201" i="1" s="1"/>
  <c r="A400" i="4" l="1"/>
  <c r="G201" i="1"/>
  <c r="H201" i="1" s="1"/>
  <c r="A401" i="4" l="1"/>
  <c r="E202" i="1"/>
  <c r="D202" i="1"/>
  <c r="F202" i="1" s="1"/>
  <c r="A402" i="4" l="1"/>
  <c r="G202" i="1"/>
  <c r="H202" i="1" s="1"/>
  <c r="A403" i="4" l="1"/>
  <c r="E203" i="1"/>
  <c r="D203" i="1"/>
  <c r="F203" i="1" s="1"/>
  <c r="A404" i="4" l="1"/>
  <c r="G203" i="1"/>
  <c r="H203" i="1" s="1"/>
  <c r="A405" i="4" l="1"/>
  <c r="E204" i="1"/>
  <c r="D204" i="1"/>
  <c r="F204" i="1" s="1"/>
  <c r="A406" i="4" l="1"/>
  <c r="G204" i="1"/>
  <c r="H204" i="1" s="1"/>
  <c r="A407" i="4" l="1"/>
  <c r="E205" i="1"/>
  <c r="D205" i="1"/>
  <c r="F205" i="1" s="1"/>
  <c r="A408" i="4" l="1"/>
  <c r="G205" i="1"/>
  <c r="H205" i="1" s="1"/>
  <c r="A409" i="4" l="1"/>
  <c r="E206" i="1"/>
  <c r="D206" i="1"/>
  <c r="F206" i="1" s="1"/>
  <c r="A410" i="4" l="1"/>
  <c r="G206" i="1"/>
  <c r="H206" i="1" s="1"/>
  <c r="A411" i="4" l="1"/>
  <c r="E207" i="1"/>
  <c r="D207" i="1"/>
  <c r="F207" i="1" s="1"/>
  <c r="A412" i="4" l="1"/>
  <c r="G207" i="1"/>
  <c r="H207" i="1" s="1"/>
  <c r="A413" i="4" l="1"/>
  <c r="E208" i="1"/>
  <c r="D208" i="1"/>
  <c r="F208" i="1" s="1"/>
  <c r="A414" i="4" l="1"/>
  <c r="G208" i="1"/>
  <c r="H208" i="1" s="1"/>
  <c r="A415" i="4" l="1"/>
  <c r="E209" i="1"/>
  <c r="D209" i="1"/>
  <c r="F209" i="1" s="1"/>
  <c r="A416" i="4" l="1"/>
  <c r="G209" i="1"/>
  <c r="H209" i="1" s="1"/>
  <c r="A417" i="4" l="1"/>
  <c r="E210" i="1"/>
  <c r="D210" i="1"/>
  <c r="F210" i="1" s="1"/>
  <c r="A418" i="4" l="1"/>
  <c r="G210" i="1"/>
  <c r="H210" i="1" s="1"/>
  <c r="A419" i="4" l="1"/>
  <c r="E211" i="1"/>
  <c r="D211" i="1"/>
  <c r="F211" i="1" s="1"/>
  <c r="A420" i="4" l="1"/>
  <c r="G211" i="1"/>
  <c r="H211" i="1" s="1"/>
  <c r="A421" i="4" l="1"/>
  <c r="E212" i="1"/>
  <c r="D212" i="1"/>
  <c r="F212" i="1" s="1"/>
  <c r="A422" i="4" l="1"/>
  <c r="G212" i="1"/>
  <c r="H212" i="1" s="1"/>
  <c r="A423" i="4" l="1"/>
  <c r="E213" i="1"/>
  <c r="D213" i="1"/>
  <c r="F213" i="1" s="1"/>
  <c r="A424" i="4" l="1"/>
  <c r="G213" i="1"/>
  <c r="H213" i="1" s="1"/>
  <c r="A425" i="4" l="1"/>
  <c r="E214" i="1"/>
  <c r="D214" i="1"/>
  <c r="F214" i="1" s="1"/>
  <c r="G214" i="1" l="1"/>
  <c r="H214" i="1" s="1"/>
  <c r="E215" i="1" l="1"/>
  <c r="D215" i="1"/>
  <c r="F215" i="1" s="1"/>
  <c r="G215" i="1" l="1"/>
  <c r="H215" i="1" s="1"/>
  <c r="E216" i="1" l="1"/>
  <c r="D216" i="1"/>
  <c r="F216" i="1" s="1"/>
  <c r="G216" i="1" l="1"/>
  <c r="H216" i="1" s="1"/>
  <c r="E217" i="1" l="1"/>
  <c r="D217" i="1"/>
  <c r="F217" i="1" s="1"/>
  <c r="G217" i="1" l="1"/>
  <c r="H217" i="1" s="1"/>
  <c r="E218" i="1" l="1"/>
  <c r="D218" i="1"/>
  <c r="F218" i="1" s="1"/>
  <c r="G218" i="1" l="1"/>
  <c r="H218" i="1" s="1"/>
  <c r="E219" i="1" l="1"/>
  <c r="D219" i="1"/>
  <c r="F219" i="1" s="1"/>
  <c r="G219" i="1" l="1"/>
  <c r="H219" i="1" s="1"/>
  <c r="E220" i="1" l="1"/>
  <c r="D220" i="1"/>
  <c r="F220" i="1" s="1"/>
  <c r="G220" i="1" l="1"/>
  <c r="H220" i="1" s="1"/>
  <c r="E221" i="1" l="1"/>
  <c r="D221" i="1"/>
  <c r="F221" i="1" s="1"/>
  <c r="G221" i="1" l="1"/>
  <c r="H221" i="1" s="1"/>
  <c r="E222" i="1" l="1"/>
  <c r="D222" i="1"/>
  <c r="F222" i="1" s="1"/>
  <c r="G222" i="1" l="1"/>
  <c r="H222" i="1" s="1"/>
  <c r="E223" i="1" l="1"/>
  <c r="D223" i="1"/>
  <c r="F223" i="1" s="1"/>
  <c r="G223" i="1" l="1"/>
  <c r="H223" i="1" s="1"/>
  <c r="E224" i="1" l="1"/>
  <c r="D224" i="1"/>
  <c r="F224" i="1" s="1"/>
  <c r="G224" i="1" l="1"/>
  <c r="H224" i="1" s="1"/>
  <c r="E225" i="1" l="1"/>
  <c r="D225" i="1"/>
  <c r="F225" i="1" s="1"/>
  <c r="G225" i="1" l="1"/>
  <c r="H225" i="1" s="1"/>
  <c r="E226" i="1" l="1"/>
  <c r="D226" i="1"/>
  <c r="F226" i="1" s="1"/>
  <c r="G226" i="1" l="1"/>
  <c r="H226" i="1" s="1"/>
  <c r="E227" i="1" l="1"/>
  <c r="D227" i="1"/>
  <c r="F227" i="1" s="1"/>
  <c r="G227" i="1" l="1"/>
  <c r="H227" i="1" s="1"/>
  <c r="E228" i="1" l="1"/>
  <c r="D228" i="1"/>
  <c r="F228" i="1" s="1"/>
  <c r="G228" i="1" l="1"/>
  <c r="H228" i="1" s="1"/>
  <c r="E229" i="1" l="1"/>
  <c r="D229" i="1"/>
  <c r="F229" i="1" s="1"/>
  <c r="G229" i="1" l="1"/>
  <c r="H229" i="1" s="1"/>
  <c r="E230" i="1" l="1"/>
  <c r="D230" i="1"/>
  <c r="F230" i="1" s="1"/>
  <c r="G230" i="1" l="1"/>
  <c r="H230" i="1" s="1"/>
  <c r="E231" i="1" l="1"/>
  <c r="D231" i="1"/>
  <c r="F231" i="1" s="1"/>
  <c r="G231" i="1" l="1"/>
  <c r="H231" i="1" s="1"/>
  <c r="E232" i="1" l="1"/>
  <c r="D232" i="1"/>
  <c r="F232" i="1" s="1"/>
  <c r="G232" i="1" l="1"/>
  <c r="H232" i="1" s="1"/>
  <c r="E233" i="1" l="1"/>
  <c r="D233" i="1"/>
  <c r="F233" i="1" s="1"/>
  <c r="G233" i="1" l="1"/>
  <c r="H233" i="1" s="1"/>
  <c r="E234" i="1" l="1"/>
  <c r="D234" i="1"/>
  <c r="F234" i="1" s="1"/>
  <c r="G234" i="1" l="1"/>
  <c r="H234" i="1" s="1"/>
  <c r="E235" i="1" l="1"/>
  <c r="D235" i="1"/>
  <c r="F235" i="1" s="1"/>
  <c r="G235" i="1" l="1"/>
  <c r="H235" i="1" s="1"/>
  <c r="E236" i="1" l="1"/>
  <c r="D236" i="1"/>
  <c r="F236" i="1" s="1"/>
  <c r="G236" i="1" l="1"/>
  <c r="H236" i="1" s="1"/>
  <c r="E237" i="1" l="1"/>
  <c r="D237" i="1"/>
  <c r="F237" i="1" s="1"/>
  <c r="G237" i="1" l="1"/>
  <c r="H237" i="1" s="1"/>
  <c r="E238" i="1" l="1"/>
  <c r="D238" i="1"/>
  <c r="F238" i="1" s="1"/>
  <c r="G238" i="1" l="1"/>
  <c r="H238" i="1" s="1"/>
  <c r="E239" i="1" l="1"/>
  <c r="D239" i="1"/>
  <c r="F239" i="1" s="1"/>
  <c r="G239" i="1" l="1"/>
  <c r="H239" i="1" s="1"/>
  <c r="E240" i="1" l="1"/>
  <c r="D240" i="1"/>
  <c r="F240" i="1" s="1"/>
  <c r="G240" i="1" l="1"/>
  <c r="H240" i="1" s="1"/>
  <c r="E241" i="1" l="1"/>
  <c r="D241" i="1"/>
  <c r="F241" i="1" s="1"/>
  <c r="G241" i="1" l="1"/>
  <c r="H241" i="1" s="1"/>
  <c r="E242" i="1" l="1"/>
  <c r="D242" i="1"/>
  <c r="F242" i="1" s="1"/>
  <c r="G242" i="1" l="1"/>
  <c r="H242" i="1" s="1"/>
  <c r="E243" i="1" l="1"/>
  <c r="D243" i="1"/>
  <c r="F243" i="1" s="1"/>
  <c r="G243" i="1" l="1"/>
  <c r="H243" i="1" s="1"/>
  <c r="E244" i="1" l="1"/>
  <c r="D244" i="1"/>
  <c r="F244" i="1" s="1"/>
  <c r="G244" i="1" l="1"/>
  <c r="H244" i="1" s="1"/>
  <c r="E245" i="1" l="1"/>
  <c r="D245" i="1"/>
  <c r="F245" i="1" s="1"/>
  <c r="G245" i="1" l="1"/>
  <c r="H245" i="1" s="1"/>
  <c r="E246" i="1" l="1"/>
  <c r="D246" i="1"/>
  <c r="F246" i="1" s="1"/>
  <c r="G246" i="1" l="1"/>
  <c r="H246" i="1" s="1"/>
  <c r="E247" i="1" l="1"/>
  <c r="D247" i="1"/>
  <c r="F247" i="1" s="1"/>
  <c r="G247" i="1" l="1"/>
  <c r="H247" i="1" s="1"/>
  <c r="E248" i="1" l="1"/>
  <c r="D248" i="1"/>
  <c r="F248" i="1" s="1"/>
  <c r="G248" i="1" l="1"/>
  <c r="H248" i="1" s="1"/>
  <c r="E249" i="1" l="1"/>
  <c r="D249" i="1"/>
  <c r="F249" i="1" s="1"/>
  <c r="G249" i="1" l="1"/>
  <c r="H249" i="1" s="1"/>
  <c r="E250" i="1" l="1"/>
  <c r="D250" i="1"/>
  <c r="F250" i="1" s="1"/>
  <c r="G250" i="1" l="1"/>
  <c r="H250" i="1" s="1"/>
  <c r="E251" i="1" l="1"/>
  <c r="D251" i="1"/>
  <c r="F251" i="1" s="1"/>
  <c r="G251" i="1" l="1"/>
  <c r="H251" i="1" s="1"/>
  <c r="E252" i="1" l="1"/>
  <c r="D252" i="1"/>
  <c r="F252" i="1" s="1"/>
  <c r="G252" i="1" l="1"/>
  <c r="H252" i="1" s="1"/>
  <c r="E253" i="1" l="1"/>
  <c r="D253" i="1"/>
  <c r="F253" i="1" s="1"/>
  <c r="G253" i="1" l="1"/>
  <c r="H253" i="1" s="1"/>
  <c r="E254" i="1" l="1"/>
  <c r="D254" i="1"/>
  <c r="F254" i="1" s="1"/>
  <c r="G254" i="1" l="1"/>
  <c r="H254" i="1" s="1"/>
  <c r="E255" i="1" l="1"/>
  <c r="D255" i="1"/>
  <c r="F255" i="1" s="1"/>
  <c r="G255" i="1" l="1"/>
  <c r="H255" i="1" s="1"/>
  <c r="E256" i="1" l="1"/>
  <c r="D256" i="1"/>
  <c r="F256" i="1" s="1"/>
  <c r="G256" i="1" l="1"/>
  <c r="H256" i="1" s="1"/>
  <c r="E257" i="1" l="1"/>
  <c r="D257" i="1"/>
  <c r="F257" i="1" s="1"/>
  <c r="G257" i="1" l="1"/>
  <c r="H257" i="1" s="1"/>
  <c r="E258" i="1" l="1"/>
  <c r="D258" i="1"/>
  <c r="F258" i="1" s="1"/>
  <c r="G258" i="1" l="1"/>
  <c r="H258" i="1" s="1"/>
  <c r="E259" i="1" l="1"/>
  <c r="D259" i="1"/>
  <c r="F259" i="1" s="1"/>
  <c r="G259" i="1" l="1"/>
  <c r="H259" i="1" s="1"/>
  <c r="E260" i="1" l="1"/>
  <c r="D260" i="1"/>
  <c r="F260" i="1" s="1"/>
  <c r="G260" i="1" l="1"/>
  <c r="H260" i="1" s="1"/>
  <c r="E261" i="1" l="1"/>
  <c r="D261" i="1"/>
  <c r="F261" i="1" s="1"/>
  <c r="G261" i="1" l="1"/>
  <c r="H261" i="1" s="1"/>
  <c r="E262" i="1" l="1"/>
  <c r="D262" i="1"/>
  <c r="F262" i="1" s="1"/>
  <c r="G262" i="1" l="1"/>
  <c r="H262" i="1" s="1"/>
  <c r="E263" i="1" l="1"/>
  <c r="D263" i="1"/>
  <c r="F263" i="1" s="1"/>
  <c r="G263" i="1" l="1"/>
  <c r="H263" i="1" s="1"/>
  <c r="E264" i="1" l="1"/>
  <c r="D264" i="1"/>
  <c r="F264" i="1" s="1"/>
  <c r="G264" i="1" l="1"/>
  <c r="H264" i="1" s="1"/>
  <c r="E265" i="1" l="1"/>
  <c r="D265" i="1"/>
  <c r="F265" i="1" s="1"/>
  <c r="G265" i="1" l="1"/>
  <c r="H265" i="1" s="1"/>
  <c r="E266" i="1" l="1"/>
  <c r="D266" i="1"/>
  <c r="F266" i="1" s="1"/>
  <c r="G266" i="1" l="1"/>
  <c r="H266" i="1" s="1"/>
  <c r="E267" i="1" l="1"/>
  <c r="D267" i="1"/>
  <c r="F267" i="1" s="1"/>
  <c r="G267" i="1" l="1"/>
  <c r="H267" i="1" s="1"/>
  <c r="E268" i="1" l="1"/>
  <c r="D268" i="1"/>
  <c r="F268" i="1" s="1"/>
  <c r="G268" i="1" l="1"/>
  <c r="H268" i="1" s="1"/>
  <c r="E269" i="1" l="1"/>
  <c r="D269" i="1"/>
  <c r="F269" i="1" s="1"/>
  <c r="G269" i="1" l="1"/>
  <c r="H269" i="1" s="1"/>
  <c r="E270" i="1" l="1"/>
  <c r="D270" i="1"/>
  <c r="F270" i="1" s="1"/>
  <c r="G270" i="1" l="1"/>
  <c r="H270" i="1" s="1"/>
  <c r="E271" i="1" l="1"/>
  <c r="D271" i="1"/>
  <c r="F271" i="1" s="1"/>
  <c r="G271" i="1" l="1"/>
  <c r="H271" i="1" s="1"/>
  <c r="E272" i="1" l="1"/>
  <c r="D272" i="1"/>
  <c r="F272" i="1" s="1"/>
  <c r="G272" i="1" l="1"/>
  <c r="H272" i="1" s="1"/>
  <c r="E273" i="1" l="1"/>
  <c r="D273" i="1"/>
  <c r="F273" i="1" s="1"/>
  <c r="G273" i="1" l="1"/>
  <c r="H273" i="1" s="1"/>
  <c r="E274" i="1" l="1"/>
  <c r="D274" i="1"/>
  <c r="F274" i="1" s="1"/>
  <c r="G274" i="1" l="1"/>
  <c r="H274" i="1" s="1"/>
  <c r="E275" i="1" l="1"/>
  <c r="D275" i="1"/>
  <c r="F275" i="1" s="1"/>
  <c r="G275" i="1" l="1"/>
  <c r="H275" i="1" s="1"/>
  <c r="E276" i="1" l="1"/>
  <c r="D276" i="1"/>
  <c r="F276" i="1" s="1"/>
  <c r="G276" i="1" l="1"/>
  <c r="H276" i="1" s="1"/>
  <c r="E277" i="1" l="1"/>
  <c r="D277" i="1"/>
  <c r="F277" i="1" s="1"/>
  <c r="G277" i="1" l="1"/>
  <c r="H277" i="1" s="1"/>
  <c r="E278" i="1" l="1"/>
  <c r="D278" i="1"/>
  <c r="F278" i="1" s="1"/>
  <c r="G278" i="1" l="1"/>
  <c r="H278" i="1" s="1"/>
  <c r="E279" i="1" l="1"/>
  <c r="D279" i="1"/>
  <c r="F279" i="1" s="1"/>
  <c r="G279" i="1" l="1"/>
  <c r="H279" i="1" s="1"/>
  <c r="E280" i="1" l="1"/>
  <c r="D280" i="1"/>
  <c r="F280" i="1" s="1"/>
  <c r="G280" i="1" l="1"/>
  <c r="H280" i="1" s="1"/>
  <c r="E281" i="1" l="1"/>
  <c r="D281" i="1"/>
  <c r="F281" i="1" s="1"/>
  <c r="G281" i="1" l="1"/>
  <c r="H281" i="1" s="1"/>
  <c r="E282" i="1" l="1"/>
  <c r="D282" i="1"/>
  <c r="F282" i="1" s="1"/>
  <c r="G282" i="1" l="1"/>
  <c r="H282" i="1" s="1"/>
  <c r="E283" i="1" l="1"/>
  <c r="D283" i="1"/>
  <c r="F283" i="1" s="1"/>
  <c r="G283" i="1" l="1"/>
  <c r="H283" i="1" s="1"/>
  <c r="E284" i="1" l="1"/>
  <c r="D284" i="1"/>
  <c r="F284" i="1" s="1"/>
  <c r="G284" i="1" l="1"/>
  <c r="H284" i="1" s="1"/>
  <c r="E285" i="1" l="1"/>
  <c r="D285" i="1"/>
  <c r="F285" i="1" s="1"/>
  <c r="G285" i="1" l="1"/>
  <c r="H285" i="1" s="1"/>
  <c r="E286" i="1" l="1"/>
  <c r="D286" i="1"/>
  <c r="F286" i="1" s="1"/>
  <c r="G286" i="1" l="1"/>
  <c r="H286" i="1" s="1"/>
  <c r="E287" i="1" l="1"/>
  <c r="D287" i="1"/>
  <c r="F287" i="1" s="1"/>
  <c r="G287" i="1" l="1"/>
  <c r="H287" i="1" s="1"/>
  <c r="E288" i="1" l="1"/>
  <c r="D288" i="1"/>
  <c r="F288" i="1" s="1"/>
  <c r="G288" i="1" l="1"/>
  <c r="H288" i="1" s="1"/>
  <c r="E289" i="1" l="1"/>
  <c r="D289" i="1"/>
  <c r="F289" i="1" s="1"/>
  <c r="G289" i="1" l="1"/>
  <c r="H289" i="1" s="1"/>
  <c r="E290" i="1" l="1"/>
  <c r="D290" i="1"/>
  <c r="F290" i="1" s="1"/>
  <c r="G290" i="1" l="1"/>
  <c r="H290" i="1" s="1"/>
  <c r="E291" i="1" l="1"/>
  <c r="D291" i="1"/>
  <c r="F291" i="1" s="1"/>
  <c r="G291" i="1" l="1"/>
  <c r="H291" i="1" s="1"/>
  <c r="E292" i="1" l="1"/>
  <c r="D292" i="1"/>
  <c r="F292" i="1" s="1"/>
  <c r="G292" i="1" l="1"/>
  <c r="H292" i="1" s="1"/>
  <c r="E293" i="1" l="1"/>
  <c r="D293" i="1"/>
  <c r="F293" i="1" s="1"/>
  <c r="G293" i="1" l="1"/>
  <c r="H293" i="1" s="1"/>
  <c r="E294" i="1" l="1"/>
  <c r="D294" i="1"/>
  <c r="F294" i="1" s="1"/>
  <c r="G294" i="1" l="1"/>
  <c r="H294" i="1" s="1"/>
  <c r="E295" i="1" l="1"/>
  <c r="D295" i="1"/>
  <c r="F295" i="1" s="1"/>
  <c r="G295" i="1" l="1"/>
  <c r="H295" i="1" s="1"/>
  <c r="E296" i="1" l="1"/>
  <c r="D296" i="1"/>
  <c r="F296" i="1" s="1"/>
  <c r="G296" i="1" l="1"/>
  <c r="H296" i="1" s="1"/>
  <c r="E297" i="1" l="1"/>
  <c r="D297" i="1"/>
  <c r="F297" i="1" s="1"/>
  <c r="G297" i="1" l="1"/>
  <c r="H297" i="1" s="1"/>
  <c r="E298" i="1" l="1"/>
  <c r="D298" i="1"/>
  <c r="F298" i="1" s="1"/>
  <c r="G298" i="1" l="1"/>
  <c r="H298" i="1" s="1"/>
  <c r="E299" i="1" l="1"/>
  <c r="D299" i="1"/>
  <c r="F299" i="1" s="1"/>
  <c r="G299" i="1" l="1"/>
  <c r="H299" i="1" s="1"/>
  <c r="E300" i="1" l="1"/>
  <c r="D300" i="1"/>
  <c r="F300" i="1" s="1"/>
  <c r="G300" i="1" l="1"/>
  <c r="H300" i="1" s="1"/>
  <c r="E301" i="1" l="1"/>
  <c r="D301" i="1"/>
  <c r="F301" i="1" s="1"/>
  <c r="G301" i="1" l="1"/>
  <c r="H301" i="1" s="1"/>
  <c r="E302" i="1" l="1"/>
  <c r="D302" i="1"/>
  <c r="F302" i="1" s="1"/>
  <c r="G302" i="1" l="1"/>
  <c r="H302" i="1" s="1"/>
  <c r="E303" i="1" l="1"/>
  <c r="D303" i="1"/>
  <c r="F303" i="1" s="1"/>
  <c r="G303" i="1" l="1"/>
  <c r="H303" i="1" s="1"/>
  <c r="E304" i="1" l="1"/>
  <c r="D304" i="1"/>
  <c r="F304" i="1" s="1"/>
  <c r="G304" i="1" l="1"/>
  <c r="H304" i="1" s="1"/>
  <c r="E305" i="1" l="1"/>
  <c r="D305" i="1"/>
  <c r="F305" i="1" s="1"/>
  <c r="G305" i="1" l="1"/>
  <c r="H305" i="1" s="1"/>
  <c r="E306" i="1" l="1"/>
  <c r="D306" i="1"/>
  <c r="F306" i="1" s="1"/>
  <c r="G306" i="1" l="1"/>
  <c r="H306" i="1" s="1"/>
  <c r="E307" i="1" l="1"/>
  <c r="D307" i="1"/>
  <c r="F307" i="1" s="1"/>
  <c r="G307" i="1" l="1"/>
  <c r="H307" i="1" s="1"/>
  <c r="E308" i="1" l="1"/>
  <c r="D308" i="1"/>
  <c r="F308" i="1" s="1"/>
  <c r="G308" i="1" l="1"/>
  <c r="H308" i="1" s="1"/>
  <c r="E309" i="1" l="1"/>
  <c r="D309" i="1"/>
  <c r="F309" i="1" s="1"/>
  <c r="G309" i="1" l="1"/>
  <c r="H309" i="1" s="1"/>
  <c r="E310" i="1" l="1"/>
  <c r="D310" i="1"/>
  <c r="F310" i="1" s="1"/>
  <c r="G310" i="1" l="1"/>
  <c r="H310" i="1" s="1"/>
  <c r="E311" i="1" l="1"/>
  <c r="D311" i="1"/>
  <c r="F311" i="1" s="1"/>
  <c r="G311" i="1" l="1"/>
  <c r="H311" i="1" s="1"/>
  <c r="E312" i="1" l="1"/>
  <c r="D312" i="1"/>
  <c r="F312" i="1" s="1"/>
  <c r="G312" i="1" l="1"/>
  <c r="H312" i="1" s="1"/>
  <c r="E313" i="1" l="1"/>
  <c r="D313" i="1"/>
  <c r="F313" i="1" s="1"/>
  <c r="G313" i="1" l="1"/>
  <c r="H313" i="1" s="1"/>
  <c r="E314" i="1" l="1"/>
  <c r="D314" i="1"/>
  <c r="F314" i="1" s="1"/>
  <c r="G314" i="1" l="1"/>
  <c r="H314" i="1" s="1"/>
  <c r="E315" i="1" l="1"/>
  <c r="D315" i="1"/>
  <c r="F315" i="1" s="1"/>
  <c r="G315" i="1" l="1"/>
  <c r="H315" i="1" s="1"/>
  <c r="E316" i="1" l="1"/>
  <c r="D316" i="1"/>
  <c r="F316" i="1" s="1"/>
  <c r="G316" i="1" l="1"/>
  <c r="H316" i="1" s="1"/>
  <c r="E317" i="1" l="1"/>
  <c r="D317" i="1"/>
  <c r="F317" i="1" s="1"/>
  <c r="G317" i="1" l="1"/>
  <c r="H317" i="1" s="1"/>
  <c r="E318" i="1" l="1"/>
  <c r="D318" i="1"/>
  <c r="F318" i="1" s="1"/>
  <c r="G318" i="1" l="1"/>
  <c r="H318" i="1" s="1"/>
  <c r="E319" i="1" l="1"/>
  <c r="D319" i="1"/>
  <c r="F319" i="1" s="1"/>
  <c r="G319" i="1" l="1"/>
  <c r="H319" i="1" s="1"/>
  <c r="E320" i="1" l="1"/>
  <c r="D320" i="1"/>
  <c r="F320" i="1" s="1"/>
  <c r="G320" i="1" l="1"/>
  <c r="H320" i="1" s="1"/>
  <c r="E321" i="1" l="1"/>
  <c r="D321" i="1"/>
  <c r="F321" i="1" s="1"/>
  <c r="G321" i="1" l="1"/>
  <c r="H321" i="1" s="1"/>
  <c r="E322" i="1" l="1"/>
  <c r="D322" i="1"/>
  <c r="F322" i="1" s="1"/>
  <c r="G322" i="1" l="1"/>
  <c r="H322" i="1" s="1"/>
  <c r="E323" i="1" l="1"/>
  <c r="D323" i="1"/>
  <c r="F323" i="1" s="1"/>
  <c r="G323" i="1" l="1"/>
  <c r="H323" i="1" s="1"/>
  <c r="E324" i="1" l="1"/>
  <c r="D324" i="1"/>
  <c r="F324" i="1" s="1"/>
  <c r="G324" i="1" l="1"/>
  <c r="H324" i="1" s="1"/>
  <c r="E325" i="1" l="1"/>
  <c r="D325" i="1"/>
  <c r="F325" i="1" s="1"/>
  <c r="G325" i="1" l="1"/>
  <c r="H325" i="1" s="1"/>
  <c r="E326" i="1" l="1"/>
  <c r="D326" i="1"/>
  <c r="F326" i="1" s="1"/>
  <c r="G326" i="1" l="1"/>
  <c r="H326" i="1" s="1"/>
  <c r="E327" i="1" l="1"/>
  <c r="D327" i="1"/>
  <c r="F327" i="1" s="1"/>
  <c r="G327" i="1" l="1"/>
  <c r="H327" i="1" s="1"/>
  <c r="E328" i="1" l="1"/>
  <c r="D328" i="1"/>
  <c r="F328" i="1" s="1"/>
  <c r="G328" i="1" l="1"/>
  <c r="H328" i="1" s="1"/>
  <c r="E329" i="1" l="1"/>
  <c r="D329" i="1"/>
  <c r="F329" i="1" s="1"/>
  <c r="G329" i="1" l="1"/>
  <c r="H329" i="1" s="1"/>
  <c r="E330" i="1" l="1"/>
  <c r="D330" i="1"/>
  <c r="F330" i="1" s="1"/>
  <c r="G330" i="1" l="1"/>
  <c r="H330" i="1" s="1"/>
  <c r="E331" i="1" l="1"/>
  <c r="D331" i="1"/>
  <c r="F331" i="1" s="1"/>
  <c r="G331" i="1" l="1"/>
  <c r="H331" i="1" s="1"/>
  <c r="E332" i="1" l="1"/>
  <c r="D332" i="1"/>
  <c r="F332" i="1" s="1"/>
  <c r="G332" i="1" l="1"/>
  <c r="H332" i="1" s="1"/>
  <c r="E333" i="1" l="1"/>
  <c r="D333" i="1"/>
  <c r="F333" i="1" s="1"/>
  <c r="G333" i="1" l="1"/>
  <c r="H333" i="1" s="1"/>
  <c r="E334" i="1" l="1"/>
  <c r="D334" i="1"/>
  <c r="F334" i="1" s="1"/>
  <c r="G334" i="1" l="1"/>
  <c r="H334" i="1" s="1"/>
  <c r="E335" i="1" l="1"/>
  <c r="D335" i="1"/>
  <c r="F335" i="1" s="1"/>
  <c r="G335" i="1" l="1"/>
  <c r="H335" i="1" s="1"/>
  <c r="E336" i="1" l="1"/>
  <c r="D336" i="1"/>
  <c r="F336" i="1" s="1"/>
  <c r="G336" i="1" l="1"/>
  <c r="H336" i="1" s="1"/>
  <c r="E337" i="1" l="1"/>
  <c r="D337" i="1"/>
  <c r="F337" i="1" s="1"/>
  <c r="G337" i="1" l="1"/>
  <c r="H337" i="1" s="1"/>
  <c r="E338" i="1" l="1"/>
  <c r="D338" i="1"/>
  <c r="F338" i="1" s="1"/>
  <c r="G338" i="1" l="1"/>
  <c r="H338" i="1" s="1"/>
  <c r="E339" i="1" l="1"/>
  <c r="D339" i="1"/>
  <c r="F339" i="1" s="1"/>
  <c r="G339" i="1" l="1"/>
  <c r="H339" i="1" s="1"/>
  <c r="E340" i="1" l="1"/>
  <c r="D340" i="1"/>
  <c r="F340" i="1" s="1"/>
  <c r="G340" i="1" l="1"/>
  <c r="H340" i="1" s="1"/>
  <c r="E341" i="1" l="1"/>
  <c r="D341" i="1"/>
  <c r="F341" i="1" s="1"/>
  <c r="G341" i="1" l="1"/>
  <c r="H341" i="1" s="1"/>
  <c r="E342" i="1" l="1"/>
  <c r="D342" i="1"/>
  <c r="F342" i="1" s="1"/>
  <c r="G342" i="1" l="1"/>
  <c r="H342" i="1" s="1"/>
  <c r="E343" i="1" l="1"/>
  <c r="D343" i="1"/>
  <c r="F343" i="1" s="1"/>
  <c r="G343" i="1" l="1"/>
  <c r="H343" i="1" s="1"/>
  <c r="E344" i="1" l="1"/>
  <c r="D344" i="1"/>
  <c r="F344" i="1" s="1"/>
  <c r="G344" i="1" l="1"/>
  <c r="H344" i="1" s="1"/>
  <c r="E345" i="1" l="1"/>
  <c r="D345" i="1"/>
  <c r="F345" i="1" s="1"/>
  <c r="G345" i="1" l="1"/>
  <c r="H345" i="1" s="1"/>
  <c r="E346" i="1" l="1"/>
  <c r="D346" i="1"/>
  <c r="F346" i="1" s="1"/>
  <c r="G346" i="1" l="1"/>
  <c r="H346" i="1" s="1"/>
  <c r="E347" i="1" l="1"/>
  <c r="D347" i="1"/>
  <c r="F347" i="1" s="1"/>
  <c r="G347" i="1" l="1"/>
  <c r="H347" i="1" s="1"/>
  <c r="E348" i="1" l="1"/>
  <c r="D348" i="1"/>
  <c r="F348" i="1" s="1"/>
  <c r="G348" i="1" l="1"/>
  <c r="H348" i="1" s="1"/>
  <c r="E349" i="1" l="1"/>
  <c r="D349" i="1"/>
  <c r="F349" i="1" s="1"/>
  <c r="G349" i="1" l="1"/>
  <c r="H349" i="1" s="1"/>
  <c r="E350" i="1" l="1"/>
  <c r="D350" i="1"/>
  <c r="F350" i="1" s="1"/>
  <c r="G350" i="1" l="1"/>
  <c r="H350" i="1" s="1"/>
  <c r="E351" i="1" l="1"/>
  <c r="D351" i="1"/>
  <c r="F351" i="1" s="1"/>
  <c r="G351" i="1" l="1"/>
  <c r="H351" i="1" s="1"/>
  <c r="E352" i="1" l="1"/>
  <c r="D352" i="1"/>
  <c r="F352" i="1" s="1"/>
  <c r="G352" i="1" l="1"/>
  <c r="H352" i="1" s="1"/>
  <c r="E353" i="1" l="1"/>
  <c r="D353" i="1"/>
  <c r="F353" i="1" s="1"/>
  <c r="G353" i="1" l="1"/>
  <c r="H353" i="1" s="1"/>
  <c r="E354" i="1" l="1"/>
  <c r="D354" i="1"/>
  <c r="F354" i="1" s="1"/>
  <c r="G354" i="1" l="1"/>
  <c r="H354" i="1" s="1"/>
  <c r="E355" i="1" l="1"/>
  <c r="D355" i="1"/>
  <c r="F355" i="1" s="1"/>
  <c r="G355" i="1" l="1"/>
  <c r="H355" i="1" s="1"/>
  <c r="E356" i="1" l="1"/>
  <c r="D356" i="1"/>
  <c r="F356" i="1" s="1"/>
  <c r="G356" i="1" l="1"/>
  <c r="H356" i="1" s="1"/>
  <c r="E357" i="1" l="1"/>
  <c r="D357" i="1"/>
  <c r="F357" i="1" s="1"/>
  <c r="G357" i="1" l="1"/>
  <c r="H357" i="1" s="1"/>
  <c r="E358" i="1" l="1"/>
  <c r="D358" i="1"/>
  <c r="F358" i="1" s="1"/>
  <c r="G358" i="1" l="1"/>
  <c r="H358" i="1" s="1"/>
  <c r="E359" i="1" l="1"/>
  <c r="D359" i="1"/>
  <c r="F359" i="1" s="1"/>
  <c r="G359" i="1" l="1"/>
  <c r="H359" i="1" s="1"/>
  <c r="E360" i="1" l="1"/>
  <c r="D360" i="1"/>
  <c r="F360" i="1" s="1"/>
  <c r="G360" i="1" l="1"/>
  <c r="H360" i="1" s="1"/>
  <c r="E361" i="1" l="1"/>
  <c r="D361" i="1"/>
  <c r="F361" i="1" s="1"/>
  <c r="G361" i="1" l="1"/>
  <c r="H361" i="1" s="1"/>
  <c r="E362" i="1" l="1"/>
  <c r="D362" i="1"/>
  <c r="F362" i="1" s="1"/>
  <c r="G362" i="1" l="1"/>
  <c r="H362" i="1" s="1"/>
  <c r="E363" i="1" l="1"/>
  <c r="D363" i="1"/>
  <c r="F363" i="1" s="1"/>
  <c r="G363" i="1" l="1"/>
  <c r="H363" i="1" s="1"/>
  <c r="E364" i="1" l="1"/>
  <c r="D364" i="1"/>
  <c r="F364" i="1" s="1"/>
  <c r="G364" i="1" l="1"/>
  <c r="H364" i="1" s="1"/>
  <c r="E365" i="1" l="1"/>
  <c r="D365" i="1"/>
  <c r="F365" i="1" s="1"/>
  <c r="G365" i="1" l="1"/>
  <c r="H365" i="1" s="1"/>
  <c r="I7" i="4" l="1"/>
  <c r="I8" i="4" l="1"/>
  <c r="I9" i="4" l="1"/>
  <c r="I10" i="4" l="1"/>
  <c r="I11" i="4" l="1"/>
  <c r="I12" i="4" l="1"/>
  <c r="I13" i="4" l="1"/>
  <c r="I14" i="4" l="1"/>
  <c r="I15" i="4" l="1"/>
  <c r="I16" i="4" l="1"/>
  <c r="I19" i="4" l="1"/>
  <c r="I20" i="4" l="1"/>
  <c r="I21" i="4" l="1"/>
  <c r="I22" i="4" l="1"/>
  <c r="I23" i="4" l="1"/>
  <c r="I24" i="4" l="1"/>
  <c r="I25" i="4" l="1"/>
  <c r="I26" i="4" l="1"/>
  <c r="I27" i="4" l="1"/>
  <c r="I28" i="4"/>
  <c r="I29" i="4" l="1"/>
  <c r="I30" i="4" l="1"/>
  <c r="I31" i="4" l="1"/>
  <c r="I32" i="4" l="1"/>
  <c r="I33" i="4" l="1"/>
  <c r="I34" i="4" l="1"/>
  <c r="I35" i="4" l="1"/>
  <c r="I36" i="4" l="1"/>
  <c r="I37" i="4" l="1"/>
  <c r="I38" i="4" l="1"/>
  <c r="I39" i="4" l="1"/>
  <c r="I40" i="4" l="1"/>
  <c r="I41" i="4" l="1"/>
  <c r="I42" i="4" l="1"/>
  <c r="I43" i="4" l="1"/>
  <c r="I44" i="4" l="1"/>
  <c r="I45" i="4" l="1"/>
  <c r="I46" i="4" l="1"/>
  <c r="I47" i="4" l="1"/>
  <c r="I48" i="4" l="1"/>
  <c r="I49" i="4" l="1"/>
  <c r="I50" i="4" l="1"/>
  <c r="I51" i="4" l="1"/>
  <c r="I52" i="4" l="1"/>
  <c r="I53" i="4" l="1"/>
  <c r="I54" i="4" l="1"/>
  <c r="I55" i="4" l="1"/>
  <c r="I56" i="4" l="1"/>
  <c r="I57" i="4" l="1"/>
  <c r="I58" i="4" l="1"/>
  <c r="I59" i="4" l="1"/>
  <c r="I60" i="4" l="1"/>
  <c r="I61" i="4" l="1"/>
  <c r="I62" i="4" l="1"/>
  <c r="I63" i="4" l="1"/>
  <c r="I64" i="4" l="1"/>
  <c r="I65" i="4" l="1"/>
  <c r="I66" i="4" l="1"/>
  <c r="I67" i="4" l="1"/>
  <c r="I68" i="4" l="1"/>
  <c r="I69" i="4" l="1"/>
  <c r="I70" i="4" l="1"/>
  <c r="I71" i="4" l="1"/>
  <c r="I72" i="4" l="1"/>
  <c r="I73" i="4" l="1"/>
  <c r="I74" i="4" l="1"/>
  <c r="I75" i="4" l="1"/>
  <c r="I76" i="4" l="1"/>
  <c r="I77" i="4" l="1"/>
  <c r="I78" i="4" l="1"/>
  <c r="I79" i="4" l="1"/>
  <c r="I80" i="4" l="1"/>
  <c r="I81" i="4" l="1"/>
  <c r="I82" i="4" l="1"/>
  <c r="I83" i="4" l="1"/>
  <c r="I84" i="4" l="1"/>
  <c r="I85" i="4" l="1"/>
  <c r="I86" i="4" l="1"/>
  <c r="I87" i="4" l="1"/>
  <c r="I88" i="4" l="1"/>
  <c r="I89" i="4" l="1"/>
  <c r="I90" i="4" l="1"/>
  <c r="I91" i="4" l="1"/>
  <c r="I92" i="4" l="1"/>
  <c r="I93" i="4" l="1"/>
  <c r="I94" i="4" l="1"/>
  <c r="I95" i="4" l="1"/>
  <c r="I96" i="4" l="1"/>
  <c r="I97" i="4" l="1"/>
  <c r="I98" i="4" l="1"/>
  <c r="I99" i="4" l="1"/>
  <c r="I100" i="4" l="1"/>
  <c r="I101" i="4" l="1"/>
  <c r="I102" i="4" l="1"/>
  <c r="I103" i="4" l="1"/>
  <c r="I104" i="4" l="1"/>
  <c r="I105" i="4" l="1"/>
  <c r="I106" i="4" l="1"/>
  <c r="I107" i="4" l="1"/>
  <c r="I108" i="4" l="1"/>
  <c r="I109" i="4" l="1"/>
  <c r="I110" i="4" l="1"/>
  <c r="I111" i="4" l="1"/>
  <c r="I112" i="4" l="1"/>
  <c r="I113" i="4" l="1"/>
  <c r="I114" i="4" l="1"/>
  <c r="I115" i="4" l="1"/>
  <c r="I116" i="4" l="1"/>
  <c r="I117" i="4" l="1"/>
  <c r="I118" i="4" l="1"/>
  <c r="I119" i="4" l="1"/>
  <c r="I120" i="4" l="1"/>
  <c r="I121" i="4" l="1"/>
  <c r="I122" i="4" l="1"/>
  <c r="I123" i="4" l="1"/>
  <c r="I124" i="4" l="1"/>
  <c r="I125" i="4" l="1"/>
  <c r="I126" i="4" l="1"/>
  <c r="I127" i="4" l="1"/>
  <c r="I128" i="4" l="1"/>
  <c r="I129" i="4" l="1"/>
  <c r="I130" i="4" l="1"/>
  <c r="I131" i="4" l="1"/>
  <c r="I132" i="4" l="1"/>
  <c r="I133" i="4" l="1"/>
  <c r="I134" i="4" l="1"/>
  <c r="I135" i="4" l="1"/>
  <c r="I136" i="4" l="1"/>
  <c r="I137" i="4" l="1"/>
  <c r="I138" i="4" l="1"/>
  <c r="I139" i="4" l="1"/>
  <c r="I140" i="4" l="1"/>
  <c r="I141" i="4" l="1"/>
  <c r="I142" i="4" l="1"/>
  <c r="I143" i="4" l="1"/>
  <c r="I144" i="4" l="1"/>
  <c r="I145" i="4" l="1"/>
  <c r="I146" i="4" l="1"/>
  <c r="I147" i="4" l="1"/>
  <c r="I148" i="4" l="1"/>
  <c r="I149" i="4" l="1"/>
  <c r="I150" i="4" l="1"/>
  <c r="I151" i="4" l="1"/>
  <c r="I152" i="4" l="1"/>
  <c r="I153" i="4" l="1"/>
  <c r="I154" i="4" l="1"/>
  <c r="I155" i="4" l="1"/>
  <c r="I156" i="4" l="1"/>
  <c r="I157" i="4" l="1"/>
  <c r="I158" i="4" l="1"/>
  <c r="I159" i="4" l="1"/>
  <c r="I160" i="4" l="1"/>
  <c r="I161" i="4" l="1"/>
  <c r="I162" i="4" l="1"/>
  <c r="I163" i="4" l="1"/>
  <c r="I164" i="4" l="1"/>
  <c r="I165" i="4" l="1"/>
  <c r="I166" i="4" l="1"/>
  <c r="I167" i="4" l="1"/>
  <c r="I168" i="4" l="1"/>
  <c r="I169" i="4" l="1"/>
  <c r="I170" i="4" l="1"/>
  <c r="I171" i="4" l="1"/>
  <c r="I172" i="4" l="1"/>
  <c r="I173" i="4" l="1"/>
  <c r="I174" i="4" l="1"/>
  <c r="I175" i="4" l="1"/>
  <c r="I176" i="4" l="1"/>
  <c r="I177" i="4" l="1"/>
  <c r="I178" i="4" l="1"/>
  <c r="I179" i="4" l="1"/>
  <c r="I180" i="4" l="1"/>
  <c r="I181" i="4" l="1"/>
  <c r="I182" i="4" l="1"/>
  <c r="I183" i="4" l="1"/>
  <c r="I184" i="4" l="1"/>
  <c r="I185" i="4" l="1"/>
  <c r="I186" i="4" l="1"/>
  <c r="I187" i="4" l="1"/>
  <c r="I188" i="4" l="1"/>
  <c r="I189" i="4" l="1"/>
  <c r="I190" i="4" l="1"/>
  <c r="I191" i="4" l="1"/>
  <c r="I192" i="4" l="1"/>
  <c r="I193" i="4" l="1"/>
  <c r="I194" i="4" l="1"/>
  <c r="I195" i="4" l="1"/>
  <c r="I196" i="4" l="1"/>
  <c r="I197" i="4" l="1"/>
  <c r="I198" i="4" l="1"/>
  <c r="I199" i="4" l="1"/>
  <c r="I200" i="4" l="1"/>
  <c r="I201" i="4" l="1"/>
  <c r="I202" i="4" l="1"/>
  <c r="I203" i="4" l="1"/>
  <c r="I204" i="4" l="1"/>
  <c r="I205" i="4" l="1"/>
  <c r="I206" i="4" l="1"/>
  <c r="I207" i="4" l="1"/>
  <c r="I208" i="4" l="1"/>
  <c r="I209" i="4" l="1"/>
  <c r="I210" i="4" l="1"/>
  <c r="I211" i="4" l="1"/>
  <c r="I212" i="4" l="1"/>
  <c r="I213" i="4" l="1"/>
  <c r="I214" i="4" l="1"/>
  <c r="I215" i="4" l="1"/>
  <c r="I216" i="4" l="1"/>
  <c r="I217" i="4" l="1"/>
  <c r="I218" i="4" l="1"/>
  <c r="I219" i="4" l="1"/>
  <c r="I220" i="4" l="1"/>
  <c r="I221" i="4" l="1"/>
  <c r="I222" i="4" l="1"/>
  <c r="I223" i="4" l="1"/>
  <c r="I224" i="4" l="1"/>
  <c r="I225" i="4" l="1"/>
  <c r="I226" i="4" l="1"/>
  <c r="I227" i="4" l="1"/>
  <c r="I228" i="4" l="1"/>
  <c r="I229" i="4" l="1"/>
  <c r="I230" i="4" l="1"/>
  <c r="I231" i="4" l="1"/>
  <c r="I232" i="4" l="1"/>
  <c r="I233" i="4" l="1"/>
  <c r="I234" i="4" l="1"/>
  <c r="I235" i="4" l="1"/>
  <c r="I236" i="4" l="1"/>
  <c r="I237" i="4" l="1"/>
  <c r="I238" i="4" l="1"/>
  <c r="I239" i="4" l="1"/>
  <c r="I240" i="4" l="1"/>
  <c r="I241" i="4" l="1"/>
  <c r="I242" i="4" l="1"/>
  <c r="I243" i="4" l="1"/>
  <c r="I244" i="4" l="1"/>
  <c r="I245" i="4" l="1"/>
  <c r="I246" i="4" l="1"/>
  <c r="I247" i="4" l="1"/>
  <c r="I248" i="4" l="1"/>
  <c r="I249" i="4" l="1"/>
  <c r="I250" i="4" l="1"/>
  <c r="I251" i="4" l="1"/>
  <c r="I252" i="4" l="1"/>
  <c r="I253" i="4" l="1"/>
  <c r="I254" i="4" l="1"/>
  <c r="I255" i="4" l="1"/>
  <c r="I256" i="4" l="1"/>
  <c r="I257" i="4" l="1"/>
  <c r="I258" i="4" l="1"/>
  <c r="I259" i="4" l="1"/>
  <c r="I260" i="4" l="1"/>
  <c r="I261" i="4" l="1"/>
  <c r="I262" i="4" l="1"/>
  <c r="I263" i="4" l="1"/>
  <c r="I264" i="4" l="1"/>
  <c r="I265" i="4" l="1"/>
  <c r="I266" i="4" l="1"/>
  <c r="I267" i="4" l="1"/>
  <c r="I268" i="4" l="1"/>
  <c r="I269" i="4" l="1"/>
  <c r="I270" i="4" l="1"/>
  <c r="I271" i="4" l="1"/>
  <c r="I272" i="4" l="1"/>
  <c r="I273" i="4" l="1"/>
  <c r="I274" i="4" l="1"/>
  <c r="I275" i="4" l="1"/>
  <c r="I276" i="4" l="1"/>
  <c r="I277" i="4" l="1"/>
  <c r="I278" i="4" l="1"/>
  <c r="I279" i="4" l="1"/>
  <c r="I280" i="4" l="1"/>
  <c r="I281" i="4" l="1"/>
  <c r="I282" i="4" l="1"/>
  <c r="I283" i="4" l="1"/>
  <c r="I284" i="4" l="1"/>
  <c r="I285" i="4" l="1"/>
  <c r="I286" i="4" l="1"/>
  <c r="I287" i="4" l="1"/>
  <c r="I288" i="4" l="1"/>
  <c r="I289" i="4" l="1"/>
  <c r="I290" i="4" l="1"/>
  <c r="I291" i="4" l="1"/>
  <c r="I292" i="4" l="1"/>
  <c r="I293" i="4" l="1"/>
  <c r="I294" i="4" l="1"/>
  <c r="I295" i="4" l="1"/>
  <c r="I296" i="4" l="1"/>
  <c r="I297" i="4" l="1"/>
  <c r="I298" i="4" l="1"/>
  <c r="I299" i="4" l="1"/>
  <c r="I300" i="4" l="1"/>
  <c r="I301" i="4" l="1"/>
  <c r="I302" i="4" l="1"/>
  <c r="I303" i="4" l="1"/>
  <c r="I304" i="4" l="1"/>
  <c r="I305" i="4" l="1"/>
  <c r="I306" i="4" l="1"/>
  <c r="I307" i="4" l="1"/>
  <c r="I308" i="4" l="1"/>
  <c r="I309" i="4" l="1"/>
  <c r="I310" i="4" l="1"/>
  <c r="I311" i="4" l="1"/>
  <c r="I312" i="4" l="1"/>
  <c r="I313" i="4" l="1"/>
  <c r="I314" i="4" l="1"/>
  <c r="I315" i="4" l="1"/>
  <c r="I316" i="4" l="1"/>
  <c r="I317" i="4" l="1"/>
  <c r="I318" i="4" l="1"/>
  <c r="I319" i="4" l="1"/>
  <c r="I320" i="4" l="1"/>
  <c r="I321" i="4" l="1"/>
  <c r="I322" i="4" l="1"/>
  <c r="I323" i="4" l="1"/>
  <c r="I324" i="4" l="1"/>
  <c r="I325" i="4" l="1"/>
  <c r="I326" i="4" l="1"/>
  <c r="I327" i="4" l="1"/>
  <c r="I328" i="4" l="1"/>
  <c r="I329" i="4" l="1"/>
  <c r="I330" i="4" l="1"/>
  <c r="I331" i="4" l="1"/>
  <c r="I332" i="4" l="1"/>
  <c r="I333" i="4" l="1"/>
  <c r="I334" i="4" l="1"/>
  <c r="I335" i="4" l="1"/>
  <c r="I336" i="4" l="1"/>
  <c r="I337" i="4" l="1"/>
  <c r="I338" i="4" l="1"/>
  <c r="I339" i="4" l="1"/>
  <c r="I340" i="4" l="1"/>
  <c r="I341" i="4" l="1"/>
  <c r="I342" i="4" l="1"/>
  <c r="I343" i="4" l="1"/>
  <c r="I344" i="4" l="1"/>
  <c r="I345" i="4" l="1"/>
  <c r="I346" i="4" l="1"/>
  <c r="I347" i="4" l="1"/>
  <c r="I348" i="4" l="1"/>
  <c r="I349" i="4" l="1"/>
  <c r="I350" i="4" l="1"/>
  <c r="I351" i="4" l="1"/>
  <c r="I352" i="4" l="1"/>
  <c r="I353" i="4" l="1"/>
  <c r="I354" i="4" l="1"/>
  <c r="I355" i="4" l="1"/>
  <c r="I356" i="4" l="1"/>
  <c r="I357" i="4" l="1"/>
  <c r="I358" i="4" l="1"/>
  <c r="I359" i="4" l="1"/>
  <c r="I360" i="4" l="1"/>
  <c r="I361" i="4" l="1"/>
  <c r="I362" i="4" l="1"/>
  <c r="I363" i="4" l="1"/>
  <c r="I365" i="4" l="1"/>
  <c r="I366" i="4" l="1"/>
  <c r="I367" i="4" l="1"/>
  <c r="I368" i="4" l="1"/>
  <c r="I369" i="4" l="1"/>
  <c r="I370" i="4" l="1"/>
  <c r="I371" i="4" l="1"/>
  <c r="I372" i="4" l="1"/>
  <c r="I373" i="4" l="1"/>
  <c r="I374" i="4" l="1"/>
  <c r="I375" i="4" l="1"/>
  <c r="I376" i="4" l="1"/>
  <c r="I377" i="4" l="1"/>
  <c r="I378" i="4" l="1"/>
  <c r="I379" i="4" l="1"/>
  <c r="I380" i="4" l="1"/>
  <c r="I381" i="4" l="1"/>
  <c r="I382" i="4" l="1"/>
  <c r="I383" i="4" l="1"/>
  <c r="I384" i="4" l="1"/>
  <c r="I385" i="4" l="1"/>
  <c r="I386" i="4" l="1"/>
  <c r="I387" i="4" l="1"/>
  <c r="I388" i="4" l="1"/>
  <c r="I389" i="4" l="1"/>
  <c r="I390" i="4" l="1"/>
  <c r="I391" i="4" l="1"/>
  <c r="I392" i="4" l="1"/>
  <c r="I393" i="4" l="1"/>
  <c r="I394" i="4" l="1"/>
  <c r="I395" i="4" l="1"/>
  <c r="I396" i="4" l="1"/>
  <c r="I397" i="4" l="1"/>
  <c r="I398" i="4" l="1"/>
  <c r="I399" i="4" l="1"/>
  <c r="I400" i="4" l="1"/>
  <c r="I401" i="4" l="1"/>
  <c r="I402" i="4" l="1"/>
  <c r="I403" i="4" l="1"/>
  <c r="I404" i="4" l="1"/>
  <c r="I405" i="4" l="1"/>
  <c r="I406" i="4" l="1"/>
  <c r="I407" i="4" l="1"/>
  <c r="I408" i="4" l="1"/>
  <c r="I409" i="4" l="1"/>
  <c r="I410" i="4" l="1"/>
  <c r="I411" i="4" l="1"/>
  <c r="I412" i="4" l="1"/>
  <c r="I413" i="4" l="1"/>
  <c r="I414" i="4" l="1"/>
  <c r="I415" i="4" l="1"/>
  <c r="I416" i="4" l="1"/>
  <c r="I417" i="4" l="1"/>
  <c r="I418" i="4" l="1"/>
  <c r="I419" i="4" l="1"/>
  <c r="I420" i="4" l="1"/>
  <c r="I421" i="4" l="1"/>
  <c r="I422" i="4" l="1"/>
  <c r="I423" i="4" l="1"/>
  <c r="I424" i="4" l="1"/>
  <c r="I425" i="4" l="1"/>
  <c r="O8" i="4" l="1"/>
  <c r="D6" i="4" l="1"/>
  <c r="E6" i="4" l="1"/>
  <c r="J6" i="4" s="1"/>
  <c r="D7" i="4" s="1"/>
  <c r="E7" i="4" l="1"/>
  <c r="J7" i="4" s="1"/>
  <c r="D8" i="4" s="1"/>
  <c r="E8" i="4" l="1"/>
  <c r="J8" i="4" s="1"/>
  <c r="D9" i="4" s="1"/>
  <c r="E9" i="4" l="1"/>
  <c r="J9" i="4" s="1"/>
  <c r="D10" i="4" s="1"/>
  <c r="E10" i="4" l="1"/>
  <c r="J10" i="4"/>
  <c r="D11" i="4" s="1"/>
  <c r="E11" i="4" l="1"/>
  <c r="J11" i="4"/>
  <c r="D12" i="4" s="1"/>
  <c r="E12" i="4" l="1"/>
  <c r="J12" i="4"/>
  <c r="D13" i="4" s="1"/>
  <c r="E13" i="4" l="1"/>
  <c r="J13" i="4" s="1"/>
  <c r="D14" i="4" s="1"/>
  <c r="E14" i="4" l="1"/>
  <c r="J14" i="4"/>
  <c r="D15" i="4" s="1"/>
  <c r="E15" i="4" l="1"/>
  <c r="J15" i="4" s="1"/>
  <c r="D16" i="4" s="1"/>
  <c r="E16" i="4" l="1"/>
  <c r="J16" i="4" s="1"/>
  <c r="D17" i="4" s="1"/>
  <c r="E17" i="4" l="1"/>
  <c r="J17" i="4"/>
  <c r="D18" i="4" s="1"/>
  <c r="E18" i="4" l="1"/>
  <c r="J18" i="4"/>
  <c r="D19" i="4" s="1"/>
  <c r="E19" i="4" l="1"/>
  <c r="J19" i="4" s="1"/>
  <c r="D20" i="4" s="1"/>
  <c r="E20" i="4" l="1"/>
  <c r="J20" i="4" s="1"/>
  <c r="D21" i="4" s="1"/>
  <c r="E21" i="4" l="1"/>
  <c r="J21" i="4"/>
  <c r="D22" i="4" s="1"/>
  <c r="E22" i="4" l="1"/>
  <c r="J22" i="4"/>
  <c r="D23" i="4" s="1"/>
  <c r="E23" i="4" l="1"/>
  <c r="J23" i="4"/>
  <c r="D24" i="4" s="1"/>
  <c r="E24" i="4" l="1"/>
  <c r="J24" i="4" s="1"/>
  <c r="D25" i="4" s="1"/>
  <c r="E25" i="4" l="1"/>
  <c r="J25" i="4" s="1"/>
  <c r="D26" i="4" s="1"/>
  <c r="E26" i="4" l="1"/>
  <c r="J26" i="4"/>
  <c r="D27" i="4" s="1"/>
  <c r="E27" i="4" l="1"/>
  <c r="J27" i="4"/>
  <c r="D28" i="4" s="1"/>
  <c r="E28" i="4" l="1"/>
  <c r="J28" i="4"/>
  <c r="D29" i="4" s="1"/>
  <c r="E29" i="4" l="1"/>
  <c r="J29" i="4" s="1"/>
  <c r="D30" i="4" s="1"/>
  <c r="E30" i="4" l="1"/>
  <c r="J30" i="4"/>
  <c r="D31" i="4" s="1"/>
  <c r="E31" i="4" l="1"/>
  <c r="J31" i="4" s="1"/>
  <c r="D32" i="4" s="1"/>
  <c r="E32" i="4" l="1"/>
  <c r="J32" i="4"/>
  <c r="D33" i="4" s="1"/>
  <c r="E33" i="4" l="1"/>
  <c r="J33" i="4"/>
  <c r="D34" i="4" s="1"/>
  <c r="E34" i="4" l="1"/>
  <c r="J34" i="4" s="1"/>
  <c r="D35" i="4" s="1"/>
  <c r="E35" i="4" l="1"/>
  <c r="J35" i="4"/>
  <c r="D36" i="4" s="1"/>
  <c r="E36" i="4" l="1"/>
  <c r="J36" i="4"/>
  <c r="D37" i="4" s="1"/>
  <c r="E37" i="4" l="1"/>
  <c r="J37" i="4"/>
  <c r="D38" i="4" s="1"/>
  <c r="E38" i="4" l="1"/>
  <c r="J38" i="4"/>
  <c r="D39" i="4" s="1"/>
  <c r="E39" i="4" l="1"/>
  <c r="J39" i="4"/>
  <c r="D40" i="4" s="1"/>
  <c r="E40" i="4" l="1"/>
  <c r="J40" i="4" s="1"/>
  <c r="D41" i="4" s="1"/>
  <c r="E41" i="4" l="1"/>
  <c r="J41" i="4"/>
  <c r="D42" i="4" s="1"/>
  <c r="E42" i="4" l="1"/>
  <c r="J42" i="4" s="1"/>
  <c r="D43" i="4" s="1"/>
  <c r="E43" i="4" l="1"/>
  <c r="J43" i="4" s="1"/>
  <c r="D44" i="4" s="1"/>
  <c r="E44" i="4" l="1"/>
  <c r="J44" i="4"/>
  <c r="D45" i="4" s="1"/>
  <c r="E45" i="4" l="1"/>
  <c r="J45" i="4" s="1"/>
  <c r="D46" i="4" s="1"/>
  <c r="E46" i="4" l="1"/>
  <c r="J46" i="4"/>
  <c r="D47" i="4" s="1"/>
  <c r="E47" i="4" l="1"/>
  <c r="J47" i="4"/>
  <c r="D48" i="4" s="1"/>
  <c r="E48" i="4" l="1"/>
  <c r="J48" i="4" s="1"/>
  <c r="D49" i="4" s="1"/>
  <c r="E49" i="4" l="1"/>
  <c r="J49" i="4" s="1"/>
  <c r="D50" i="4" s="1"/>
  <c r="E50" i="4" l="1"/>
  <c r="J50" i="4" s="1"/>
  <c r="D51" i="4" s="1"/>
  <c r="E51" i="4" l="1"/>
  <c r="J51" i="4" s="1"/>
  <c r="D52" i="4" s="1"/>
  <c r="E52" i="4" l="1"/>
  <c r="J52" i="4" s="1"/>
  <c r="D53" i="4" s="1"/>
  <c r="E53" i="4" l="1"/>
  <c r="J53" i="4"/>
  <c r="D54" i="4" s="1"/>
  <c r="E54" i="4" l="1"/>
  <c r="J54" i="4"/>
  <c r="D55" i="4" s="1"/>
  <c r="E55" i="4" l="1"/>
  <c r="J55" i="4" s="1"/>
  <c r="D56" i="4" s="1"/>
  <c r="E56" i="4" l="1"/>
  <c r="J56" i="4" s="1"/>
  <c r="D57" i="4" s="1"/>
  <c r="E57" i="4" l="1"/>
  <c r="J57" i="4"/>
  <c r="D58" i="4" s="1"/>
  <c r="E58" i="4" l="1"/>
  <c r="J58" i="4" s="1"/>
  <c r="D59" i="4" s="1"/>
  <c r="E59" i="4" l="1"/>
  <c r="J59" i="4"/>
  <c r="D60" i="4" s="1"/>
  <c r="E60" i="4" l="1"/>
  <c r="J60" i="4"/>
  <c r="D61" i="4" s="1"/>
  <c r="E61" i="4" l="1"/>
  <c r="J61" i="4"/>
  <c r="D62" i="4" s="1"/>
  <c r="E62" i="4" s="1"/>
  <c r="J62" i="4" s="1"/>
  <c r="D63" i="4" s="1"/>
  <c r="E63" i="4" s="1"/>
  <c r="J63" i="4" s="1"/>
  <c r="D64" i="4" s="1"/>
  <c r="E64" i="4" l="1"/>
  <c r="J64" i="4"/>
  <c r="D65" i="4" s="1"/>
  <c r="E65" i="4" l="1"/>
  <c r="J65" i="4"/>
  <c r="D66" i="4" s="1"/>
  <c r="E66" i="4" l="1"/>
  <c r="J66" i="4"/>
  <c r="D67" i="4" s="1"/>
  <c r="E67" i="4" l="1"/>
  <c r="J67" i="4"/>
  <c r="D68" i="4" s="1"/>
  <c r="E68" i="4" l="1"/>
  <c r="J68" i="4" s="1"/>
  <c r="D69" i="4" s="1"/>
  <c r="E69" i="4" l="1"/>
  <c r="J69" i="4"/>
  <c r="D70" i="4" s="1"/>
  <c r="E70" i="4" l="1"/>
  <c r="J70" i="4"/>
  <c r="D71" i="4" s="1"/>
  <c r="E71" i="4" l="1"/>
  <c r="J71" i="4" s="1"/>
  <c r="D72" i="4" s="1"/>
  <c r="E72" i="4" l="1"/>
  <c r="J72" i="4"/>
  <c r="D73" i="4" s="1"/>
  <c r="E73" i="4" l="1"/>
  <c r="J73" i="4" s="1"/>
  <c r="D74" i="4" s="1"/>
  <c r="E74" i="4" l="1"/>
  <c r="J74" i="4" s="1"/>
  <c r="D75" i="4" s="1"/>
  <c r="E75" i="4" l="1"/>
  <c r="J75" i="4"/>
  <c r="D76" i="4" s="1"/>
  <c r="E76" i="4" l="1"/>
  <c r="J76" i="4" s="1"/>
  <c r="D77" i="4" s="1"/>
  <c r="E77" i="4" l="1"/>
  <c r="J77" i="4" s="1"/>
  <c r="D78" i="4" s="1"/>
  <c r="E78" i="4" l="1"/>
  <c r="J78" i="4" s="1"/>
  <c r="D79" i="4" s="1"/>
  <c r="E79" i="4" l="1"/>
  <c r="J79" i="4"/>
  <c r="D80" i="4" s="1"/>
  <c r="E80" i="4" l="1"/>
  <c r="J80" i="4"/>
  <c r="D81" i="4" s="1"/>
  <c r="E81" i="4" l="1"/>
  <c r="J81" i="4"/>
  <c r="D82" i="4" s="1"/>
  <c r="E82" i="4" l="1"/>
  <c r="J82" i="4"/>
  <c r="D83" i="4" s="1"/>
  <c r="E83" i="4" l="1"/>
  <c r="J83" i="4" s="1"/>
  <c r="D84" i="4" s="1"/>
  <c r="E84" i="4" l="1"/>
  <c r="J84" i="4" s="1"/>
  <c r="D85" i="4" s="1"/>
  <c r="E85" i="4" l="1"/>
  <c r="J85" i="4" s="1"/>
  <c r="D86" i="4" s="1"/>
  <c r="E86" i="4" l="1"/>
  <c r="J86" i="4"/>
  <c r="D87" i="4" s="1"/>
  <c r="E87" i="4" l="1"/>
  <c r="J87" i="4" s="1"/>
  <c r="D88" i="4" s="1"/>
  <c r="E88" i="4" l="1"/>
  <c r="J88" i="4" s="1"/>
  <c r="D89" i="4" s="1"/>
  <c r="E89" i="4" l="1"/>
  <c r="J89" i="4" s="1"/>
  <c r="D90" i="4" s="1"/>
  <c r="E90" i="4" l="1"/>
  <c r="J90" i="4"/>
  <c r="D91" i="4" s="1"/>
  <c r="E91" i="4" l="1"/>
  <c r="J91" i="4"/>
  <c r="D92" i="4" s="1"/>
  <c r="E92" i="4" l="1"/>
  <c r="J92" i="4" s="1"/>
  <c r="D93" i="4" s="1"/>
  <c r="E93" i="4" l="1"/>
  <c r="J93" i="4"/>
  <c r="D94" i="4" s="1"/>
  <c r="E94" i="4" l="1"/>
  <c r="J94" i="4"/>
  <c r="D95" i="4" s="1"/>
  <c r="E95" i="4" l="1"/>
  <c r="J95" i="4" s="1"/>
  <c r="D96" i="4" s="1"/>
  <c r="E96" i="4" l="1"/>
  <c r="J96" i="4" s="1"/>
  <c r="D97" i="4" s="1"/>
  <c r="E97" i="4" l="1"/>
  <c r="J97" i="4"/>
  <c r="D98" i="4" s="1"/>
  <c r="E98" i="4" l="1"/>
  <c r="J98" i="4"/>
  <c r="D99" i="4" s="1"/>
  <c r="E99" i="4" l="1"/>
  <c r="J99" i="4"/>
  <c r="D100" i="4" s="1"/>
  <c r="E100" i="4" l="1"/>
  <c r="J100" i="4"/>
  <c r="D101" i="4" s="1"/>
  <c r="E101" i="4" l="1"/>
  <c r="J101" i="4"/>
  <c r="D102" i="4" s="1"/>
  <c r="E102" i="4" l="1"/>
  <c r="J102" i="4" s="1"/>
  <c r="D103" i="4" s="1"/>
  <c r="E103" i="4" l="1"/>
  <c r="J103" i="4"/>
  <c r="D104" i="4" s="1"/>
  <c r="E104" i="4" l="1"/>
  <c r="J104" i="4"/>
  <c r="D105" i="4" s="1"/>
  <c r="E105" i="4" l="1"/>
  <c r="J105" i="4" s="1"/>
  <c r="D106" i="4" s="1"/>
  <c r="E106" i="4" l="1"/>
  <c r="J106" i="4"/>
  <c r="D107" i="4" s="1"/>
  <c r="E107" i="4" l="1"/>
  <c r="J107" i="4" s="1"/>
  <c r="D108" i="4" s="1"/>
  <c r="E108" i="4" l="1"/>
  <c r="J108" i="4" s="1"/>
  <c r="D109" i="4" s="1"/>
  <c r="E109" i="4" l="1"/>
  <c r="J109" i="4" s="1"/>
  <c r="D110" i="4" s="1"/>
  <c r="E110" i="4" l="1"/>
  <c r="J110" i="4"/>
  <c r="D111" i="4" s="1"/>
  <c r="E111" i="4" l="1"/>
  <c r="J111" i="4" s="1"/>
  <c r="D112" i="4" s="1"/>
  <c r="E112" i="4" l="1"/>
  <c r="J112" i="4"/>
  <c r="D113" i="4" s="1"/>
  <c r="E113" i="4" l="1"/>
  <c r="J113" i="4" s="1"/>
  <c r="D114" i="4" s="1"/>
  <c r="E114" i="4" l="1"/>
  <c r="J114" i="4"/>
  <c r="D115" i="4" s="1"/>
  <c r="E115" i="4" l="1"/>
  <c r="J115" i="4" s="1"/>
  <c r="D116" i="4" s="1"/>
  <c r="E116" i="4" l="1"/>
  <c r="J116" i="4" s="1"/>
  <c r="D117" i="4" s="1"/>
  <c r="E117" i="4" l="1"/>
  <c r="J117" i="4"/>
  <c r="D118" i="4" s="1"/>
  <c r="E118" i="4" l="1"/>
  <c r="J118" i="4"/>
  <c r="D119" i="4" s="1"/>
  <c r="E119" i="4" l="1"/>
  <c r="J119" i="4" s="1"/>
  <c r="D120" i="4" s="1"/>
  <c r="E120" i="4" l="1"/>
  <c r="J120" i="4"/>
  <c r="D121" i="4" s="1"/>
  <c r="E121" i="4" l="1"/>
  <c r="J121" i="4" s="1"/>
  <c r="D122" i="4" s="1"/>
  <c r="E122" i="4" l="1"/>
  <c r="J122" i="4"/>
  <c r="D123" i="4" s="1"/>
  <c r="E123" i="4" l="1"/>
  <c r="J123" i="4" s="1"/>
  <c r="D124" i="4" s="1"/>
  <c r="E124" i="4" l="1"/>
  <c r="J124" i="4" s="1"/>
  <c r="D125" i="4" s="1"/>
  <c r="E125" i="4" l="1"/>
  <c r="J125" i="4"/>
  <c r="D126" i="4" s="1"/>
  <c r="E126" i="4" l="1"/>
  <c r="J126" i="4" s="1"/>
  <c r="D127" i="4" s="1"/>
  <c r="E127" i="4" l="1"/>
  <c r="J127" i="4"/>
  <c r="D128" i="4" s="1"/>
  <c r="E128" i="4" l="1"/>
  <c r="J128" i="4" s="1"/>
  <c r="D129" i="4" s="1"/>
  <c r="E129" i="4" l="1"/>
  <c r="J129" i="4"/>
  <c r="D130" i="4" s="1"/>
  <c r="E130" i="4" l="1"/>
  <c r="J130" i="4" s="1"/>
  <c r="D131" i="4" s="1"/>
  <c r="E131" i="4" l="1"/>
  <c r="J131" i="4"/>
  <c r="D132" i="4" s="1"/>
  <c r="E132" i="4" l="1"/>
  <c r="J132" i="4"/>
  <c r="D133" i="4" s="1"/>
  <c r="E133" i="4" l="1"/>
  <c r="J133" i="4" s="1"/>
  <c r="D134" i="4" s="1"/>
  <c r="E134" i="4" l="1"/>
  <c r="J134" i="4" s="1"/>
  <c r="D135" i="4" s="1"/>
  <c r="E135" i="4" l="1"/>
  <c r="J135" i="4"/>
  <c r="D136" i="4" s="1"/>
  <c r="E136" i="4" l="1"/>
  <c r="J136" i="4"/>
  <c r="D137" i="4" s="1"/>
  <c r="E137" i="4" l="1"/>
  <c r="J137" i="4"/>
  <c r="D138" i="4" s="1"/>
  <c r="E138" i="4" l="1"/>
  <c r="J138" i="4"/>
  <c r="D139" i="4" s="1"/>
  <c r="E139" i="4" l="1"/>
  <c r="J139" i="4"/>
  <c r="D140" i="4" s="1"/>
  <c r="E140" i="4" l="1"/>
  <c r="J140" i="4" s="1"/>
  <c r="D141" i="4" s="1"/>
  <c r="E141" i="4" l="1"/>
  <c r="J141" i="4"/>
  <c r="D142" i="4" s="1"/>
  <c r="E142" i="4" l="1"/>
  <c r="J142" i="4"/>
  <c r="D143" i="4" s="1"/>
  <c r="E143" i="4" l="1"/>
  <c r="J143" i="4" s="1"/>
  <c r="D144" i="4" s="1"/>
  <c r="E144" i="4" l="1"/>
  <c r="J144" i="4"/>
  <c r="D145" i="4" s="1"/>
  <c r="E145" i="4" l="1"/>
  <c r="J145" i="4"/>
  <c r="D146" i="4" s="1"/>
  <c r="E146" i="4" l="1"/>
  <c r="J146" i="4"/>
  <c r="D147" i="4" s="1"/>
  <c r="E147" i="4" l="1"/>
  <c r="J147" i="4"/>
  <c r="D148" i="4" s="1"/>
  <c r="E148" i="4" l="1"/>
  <c r="J148" i="4"/>
  <c r="D149" i="4" s="1"/>
  <c r="E149" i="4" l="1"/>
  <c r="J149" i="4" s="1"/>
  <c r="D150" i="4" s="1"/>
  <c r="E150" i="4" l="1"/>
  <c r="J150" i="4"/>
  <c r="D151" i="4" s="1"/>
  <c r="E151" i="4" l="1"/>
  <c r="J151" i="4" s="1"/>
  <c r="D152" i="4" s="1"/>
  <c r="E152" i="4" l="1"/>
  <c r="J152" i="4"/>
  <c r="D153" i="4" s="1"/>
  <c r="E153" i="4" l="1"/>
  <c r="J153" i="4"/>
  <c r="D154" i="4" s="1"/>
  <c r="E154" i="4" l="1"/>
  <c r="J154" i="4"/>
  <c r="D155" i="4" s="1"/>
  <c r="E155" i="4" l="1"/>
  <c r="J155" i="4"/>
  <c r="D156" i="4" s="1"/>
  <c r="E156" i="4" l="1"/>
  <c r="J156" i="4"/>
  <c r="D157" i="4" s="1"/>
  <c r="E157" i="4" l="1"/>
  <c r="J157" i="4" s="1"/>
  <c r="D158" i="4" s="1"/>
  <c r="E158" i="4" l="1"/>
  <c r="J158" i="4" s="1"/>
  <c r="D159" i="4" s="1"/>
  <c r="E159" i="4" l="1"/>
  <c r="J159" i="4" s="1"/>
  <c r="D160" i="4" s="1"/>
  <c r="E160" i="4" l="1"/>
  <c r="J160" i="4" s="1"/>
  <c r="D161" i="4" s="1"/>
  <c r="E161" i="4" l="1"/>
  <c r="J161" i="4" s="1"/>
  <c r="D162" i="4" s="1"/>
  <c r="E162" i="4" l="1"/>
  <c r="J162" i="4" s="1"/>
  <c r="D163" i="4" s="1"/>
  <c r="E163" i="4" l="1"/>
  <c r="J163" i="4"/>
  <c r="D164" i="4" s="1"/>
  <c r="E164" i="4" l="1"/>
  <c r="J164" i="4" s="1"/>
  <c r="D165" i="4" s="1"/>
  <c r="E165" i="4" l="1"/>
  <c r="J165" i="4"/>
  <c r="D166" i="4" s="1"/>
  <c r="E166" i="4" l="1"/>
  <c r="J166" i="4" s="1"/>
  <c r="D167" i="4" s="1"/>
  <c r="E167" i="4" l="1"/>
  <c r="J167" i="4"/>
  <c r="D168" i="4" s="1"/>
  <c r="E168" i="4" l="1"/>
  <c r="J168" i="4"/>
  <c r="D169" i="4" s="1"/>
  <c r="E169" i="4" l="1"/>
  <c r="J169" i="4" s="1"/>
  <c r="D170" i="4" s="1"/>
  <c r="E170" i="4" l="1"/>
  <c r="J170" i="4" s="1"/>
  <c r="D171" i="4" s="1"/>
  <c r="E171" i="4" l="1"/>
  <c r="J171" i="4"/>
  <c r="D172" i="4" s="1"/>
  <c r="E172" i="4" l="1"/>
  <c r="J172" i="4"/>
  <c r="D173" i="4" s="1"/>
  <c r="E173" i="4" l="1"/>
  <c r="J173" i="4"/>
  <c r="D174" i="4" s="1"/>
  <c r="E174" i="4" l="1"/>
  <c r="J174" i="4"/>
  <c r="D175" i="4" s="1"/>
  <c r="E175" i="4" l="1"/>
  <c r="J175" i="4" s="1"/>
  <c r="D176" i="4" s="1"/>
  <c r="E176" i="4" l="1"/>
  <c r="J176" i="4"/>
  <c r="D177" i="4" s="1"/>
  <c r="E177" i="4" l="1"/>
  <c r="J177" i="4" s="1"/>
  <c r="D178" i="4" s="1"/>
  <c r="E178" i="4" l="1"/>
  <c r="J178" i="4" s="1"/>
  <c r="D179" i="4" s="1"/>
  <c r="E179" i="4" l="1"/>
  <c r="J179" i="4"/>
  <c r="D180" i="4" s="1"/>
  <c r="E180" i="4" l="1"/>
  <c r="J180" i="4" s="1"/>
  <c r="D181" i="4" s="1"/>
  <c r="E181" i="4" l="1"/>
  <c r="J181" i="4" s="1"/>
  <c r="D182" i="4" s="1"/>
  <c r="E182" i="4" l="1"/>
  <c r="J182" i="4" s="1"/>
  <c r="D183" i="4" s="1"/>
  <c r="E183" i="4" l="1"/>
  <c r="J183" i="4"/>
  <c r="D184" i="4" s="1"/>
  <c r="E184" i="4" l="1"/>
  <c r="J184" i="4" s="1"/>
  <c r="D185" i="4" s="1"/>
  <c r="E185" i="4" l="1"/>
  <c r="J185" i="4"/>
  <c r="D186" i="4" s="1"/>
  <c r="E186" i="4" l="1"/>
  <c r="J186" i="4" s="1"/>
  <c r="D187" i="4" s="1"/>
  <c r="E187" i="4" l="1"/>
  <c r="J187" i="4"/>
  <c r="D188" i="4" s="1"/>
  <c r="E188" i="4" l="1"/>
  <c r="J188" i="4"/>
  <c r="D189" i="4" s="1"/>
  <c r="E189" i="4" l="1"/>
  <c r="J189" i="4" s="1"/>
  <c r="D190" i="4" s="1"/>
  <c r="E190" i="4" l="1"/>
  <c r="J190" i="4" s="1"/>
  <c r="D191" i="4" s="1"/>
  <c r="E191" i="4" l="1"/>
  <c r="J191" i="4" s="1"/>
  <c r="D192" i="4" s="1"/>
  <c r="E192" i="4" l="1"/>
  <c r="J192" i="4" s="1"/>
  <c r="D193" i="4" s="1"/>
  <c r="E193" i="4" l="1"/>
  <c r="J193" i="4"/>
  <c r="D194" i="4" s="1"/>
  <c r="E194" i="4" l="1"/>
  <c r="J194" i="4"/>
  <c r="D195" i="4" s="1"/>
  <c r="E195" i="4" l="1"/>
  <c r="J195" i="4" s="1"/>
  <c r="D196" i="4" s="1"/>
  <c r="E196" i="4" l="1"/>
  <c r="J196" i="4" s="1"/>
  <c r="D197" i="4" s="1"/>
  <c r="E197" i="4" l="1"/>
  <c r="J197" i="4"/>
  <c r="D198" i="4" s="1"/>
  <c r="E198" i="4" l="1"/>
  <c r="J198" i="4" s="1"/>
  <c r="D199" i="4" s="1"/>
  <c r="E199" i="4" l="1"/>
  <c r="J199" i="4" s="1"/>
  <c r="D200" i="4" s="1"/>
  <c r="E200" i="4" l="1"/>
  <c r="J200" i="4"/>
  <c r="D201" i="4" s="1"/>
  <c r="E201" i="4" l="1"/>
  <c r="J201" i="4" s="1"/>
  <c r="D202" i="4" s="1"/>
  <c r="E202" i="4" l="1"/>
  <c r="J202" i="4"/>
  <c r="D203" i="4" s="1"/>
  <c r="E203" i="4" l="1"/>
  <c r="J203" i="4"/>
  <c r="D204" i="4" s="1"/>
  <c r="E204" i="4" l="1"/>
  <c r="J204" i="4" s="1"/>
  <c r="D205" i="4" s="1"/>
  <c r="E205" i="4" l="1"/>
  <c r="J205" i="4"/>
  <c r="D206" i="4" s="1"/>
  <c r="E206" i="4" l="1"/>
  <c r="J206" i="4"/>
  <c r="D207" i="4" s="1"/>
  <c r="E207" i="4" l="1"/>
  <c r="J207" i="4" s="1"/>
  <c r="D208" i="4" s="1"/>
  <c r="E208" i="4" l="1"/>
  <c r="J208" i="4" s="1"/>
  <c r="D209" i="4" s="1"/>
  <c r="E209" i="4" l="1"/>
  <c r="J209" i="4" s="1"/>
  <c r="D210" i="4" s="1"/>
  <c r="E210" i="4" l="1"/>
  <c r="J210" i="4"/>
  <c r="D211" i="4" s="1"/>
  <c r="E211" i="4" l="1"/>
  <c r="J211" i="4" s="1"/>
  <c r="D212" i="4" s="1"/>
  <c r="E212" i="4" l="1"/>
  <c r="J212" i="4" s="1"/>
  <c r="D213" i="4" s="1"/>
  <c r="E213" i="4" l="1"/>
  <c r="J213" i="4" s="1"/>
  <c r="D214" i="4" s="1"/>
  <c r="E214" i="4" l="1"/>
  <c r="J214" i="4" s="1"/>
  <c r="D215" i="4" s="1"/>
  <c r="E215" i="4" l="1"/>
  <c r="J215" i="4"/>
  <c r="D216" i="4" s="1"/>
  <c r="E216" i="4" l="1"/>
  <c r="J216" i="4"/>
  <c r="D217" i="4" s="1"/>
  <c r="E217" i="4" l="1"/>
  <c r="J217" i="4" s="1"/>
  <c r="D218" i="4" s="1"/>
  <c r="E218" i="4" l="1"/>
  <c r="J218" i="4" s="1"/>
  <c r="D219" i="4" s="1"/>
  <c r="E219" i="4" l="1"/>
  <c r="J219" i="4" s="1"/>
  <c r="D220" i="4" s="1"/>
  <c r="E220" i="4" l="1"/>
  <c r="J220" i="4" s="1"/>
  <c r="D221" i="4" s="1"/>
  <c r="E221" i="4" l="1"/>
  <c r="J221" i="4"/>
  <c r="D222" i="4" s="1"/>
  <c r="E222" i="4" l="1"/>
  <c r="J222" i="4" s="1"/>
  <c r="D223" i="4" s="1"/>
  <c r="E223" i="4" l="1"/>
  <c r="J223" i="4" s="1"/>
  <c r="D224" i="4" s="1"/>
  <c r="E224" i="4" l="1"/>
  <c r="J224" i="4"/>
  <c r="D225" i="4" s="1"/>
  <c r="E225" i="4" l="1"/>
  <c r="J225" i="4" s="1"/>
  <c r="D226" i="4" s="1"/>
  <c r="E226" i="4" l="1"/>
  <c r="J226" i="4"/>
  <c r="D227" i="4" s="1"/>
  <c r="E227" i="4" l="1"/>
  <c r="J227" i="4"/>
  <c r="D228" i="4" s="1"/>
  <c r="E228" i="4" l="1"/>
  <c r="J228" i="4"/>
  <c r="D229" i="4" s="1"/>
  <c r="E229" i="4" l="1"/>
  <c r="J229" i="4" s="1"/>
  <c r="D230" i="4" s="1"/>
  <c r="E230" i="4" l="1"/>
  <c r="J230" i="4" s="1"/>
  <c r="D231" i="4" s="1"/>
  <c r="E231" i="4" l="1"/>
  <c r="J231" i="4"/>
  <c r="D232" i="4" s="1"/>
  <c r="E232" i="4" l="1"/>
  <c r="J232" i="4"/>
  <c r="D233" i="4" s="1"/>
  <c r="E233" i="4" l="1"/>
  <c r="J233" i="4" s="1"/>
  <c r="D234" i="4" s="1"/>
  <c r="E234" i="4" l="1"/>
  <c r="J234" i="4"/>
  <c r="D235" i="4" s="1"/>
  <c r="E235" i="4" l="1"/>
  <c r="J235" i="4"/>
  <c r="D236" i="4" s="1"/>
  <c r="E236" i="4" l="1"/>
  <c r="J236" i="4" s="1"/>
  <c r="D237" i="4" s="1"/>
  <c r="E237" i="4" l="1"/>
  <c r="J237" i="4"/>
  <c r="D238" i="4" s="1"/>
  <c r="E238" i="4" l="1"/>
  <c r="J238" i="4"/>
  <c r="D239" i="4" s="1"/>
  <c r="E239" i="4" l="1"/>
  <c r="J239" i="4" s="1"/>
  <c r="D240" i="4" s="1"/>
  <c r="E240" i="4" l="1"/>
  <c r="J240" i="4" s="1"/>
  <c r="D241" i="4" s="1"/>
  <c r="E241" i="4" l="1"/>
  <c r="J241" i="4"/>
  <c r="D242" i="4" s="1"/>
  <c r="E242" i="4" l="1"/>
  <c r="J242" i="4"/>
  <c r="D243" i="4" s="1"/>
  <c r="E243" i="4" l="1"/>
  <c r="J243" i="4"/>
  <c r="D244" i="4" s="1"/>
  <c r="E244" i="4" l="1"/>
  <c r="J244" i="4" s="1"/>
  <c r="D245" i="4" s="1"/>
  <c r="E245" i="4" l="1"/>
  <c r="J245" i="4"/>
  <c r="D246" i="4" s="1"/>
  <c r="E246" i="4" l="1"/>
  <c r="J246" i="4" s="1"/>
  <c r="D247" i="4" s="1"/>
  <c r="E247" i="4" l="1"/>
  <c r="J247" i="4"/>
  <c r="D248" i="4" s="1"/>
  <c r="E248" i="4" l="1"/>
  <c r="J248" i="4" s="1"/>
  <c r="D249" i="4" s="1"/>
  <c r="E249" i="4" l="1"/>
  <c r="J249" i="4"/>
  <c r="D250" i="4" s="1"/>
  <c r="E250" i="4" l="1"/>
  <c r="J250" i="4" s="1"/>
  <c r="D251" i="4" s="1"/>
  <c r="E251" i="4" l="1"/>
  <c r="J251" i="4" s="1"/>
  <c r="D252" i="4" s="1"/>
  <c r="E252" i="4" l="1"/>
  <c r="J252" i="4"/>
  <c r="D253" i="4" s="1"/>
  <c r="E253" i="4" l="1"/>
  <c r="J253" i="4"/>
  <c r="D254" i="4" s="1"/>
  <c r="E254" i="4" l="1"/>
  <c r="J254" i="4"/>
  <c r="D255" i="4" s="1"/>
  <c r="E255" i="4" l="1"/>
  <c r="J255" i="4" s="1"/>
  <c r="D256" i="4" s="1"/>
  <c r="E256" i="4" l="1"/>
  <c r="J256" i="4" s="1"/>
  <c r="D257" i="4" s="1"/>
  <c r="E257" i="4" l="1"/>
  <c r="J257" i="4" s="1"/>
  <c r="D258" i="4" s="1"/>
  <c r="E258" i="4" l="1"/>
  <c r="J258" i="4"/>
  <c r="D259" i="4" s="1"/>
  <c r="E259" i="4" l="1"/>
  <c r="J259" i="4" s="1"/>
  <c r="D260" i="4" s="1"/>
  <c r="E260" i="4" l="1"/>
  <c r="J260" i="4"/>
  <c r="D261" i="4" s="1"/>
  <c r="E261" i="4" l="1"/>
  <c r="J261" i="4" s="1"/>
  <c r="D262" i="4" s="1"/>
  <c r="E262" i="4" l="1"/>
  <c r="J262" i="4" s="1"/>
  <c r="D263" i="4" s="1"/>
  <c r="E263" i="4" l="1"/>
  <c r="J263" i="4" s="1"/>
  <c r="D264" i="4" s="1"/>
  <c r="E264" i="4" l="1"/>
  <c r="J264" i="4" s="1"/>
  <c r="D265" i="4" s="1"/>
  <c r="E265" i="4" l="1"/>
  <c r="J265" i="4" s="1"/>
  <c r="D266" i="4" s="1"/>
  <c r="E266" i="4" l="1"/>
  <c r="J266" i="4"/>
  <c r="D267" i="4" s="1"/>
  <c r="E267" i="4" l="1"/>
  <c r="J267" i="4"/>
  <c r="D268" i="4" s="1"/>
  <c r="E268" i="4" l="1"/>
  <c r="J268" i="4" s="1"/>
  <c r="D269" i="4" s="1"/>
  <c r="E269" i="4" l="1"/>
  <c r="J269" i="4" s="1"/>
  <c r="D270" i="4" s="1"/>
  <c r="E270" i="4" l="1"/>
  <c r="J270" i="4"/>
  <c r="D271" i="4" s="1"/>
  <c r="E271" i="4" l="1"/>
  <c r="J271" i="4" s="1"/>
  <c r="D272" i="4" s="1"/>
  <c r="E272" i="4" l="1"/>
  <c r="J272" i="4"/>
  <c r="D273" i="4" s="1"/>
  <c r="E273" i="4" l="1"/>
  <c r="J273" i="4" s="1"/>
  <c r="D274" i="4" s="1"/>
  <c r="E274" i="4" l="1"/>
  <c r="J274" i="4"/>
  <c r="D275" i="4" s="1"/>
  <c r="E275" i="4" l="1"/>
  <c r="J275" i="4"/>
  <c r="D276" i="4" s="1"/>
  <c r="E276" i="4" l="1"/>
  <c r="J276" i="4"/>
  <c r="D277" i="4" s="1"/>
  <c r="E277" i="4" l="1"/>
  <c r="J277" i="4"/>
  <c r="D278" i="4" s="1"/>
  <c r="E278" i="4" l="1"/>
  <c r="J278" i="4"/>
  <c r="D279" i="4" s="1"/>
  <c r="E279" i="4" l="1"/>
  <c r="J279" i="4"/>
  <c r="D280" i="4" s="1"/>
  <c r="E280" i="4" l="1"/>
  <c r="J280" i="4"/>
  <c r="D281" i="4" s="1"/>
  <c r="E281" i="4" l="1"/>
  <c r="J281" i="4"/>
  <c r="D282" i="4" s="1"/>
  <c r="E282" i="4" l="1"/>
  <c r="J282" i="4" s="1"/>
  <c r="D283" i="4" s="1"/>
  <c r="E283" i="4" l="1"/>
  <c r="J283" i="4" s="1"/>
  <c r="D284" i="4" s="1"/>
  <c r="E284" i="4" l="1"/>
  <c r="J284" i="4" s="1"/>
  <c r="D285" i="4" s="1"/>
  <c r="E285" i="4" l="1"/>
  <c r="J285" i="4"/>
  <c r="D286" i="4" s="1"/>
  <c r="E286" i="4" l="1"/>
  <c r="J286" i="4" s="1"/>
  <c r="D287" i="4" s="1"/>
  <c r="E287" i="4" l="1"/>
  <c r="J287" i="4" s="1"/>
  <c r="D288" i="4" s="1"/>
  <c r="E288" i="4" l="1"/>
  <c r="J288" i="4" s="1"/>
  <c r="D289" i="4" s="1"/>
  <c r="E289" i="4" l="1"/>
  <c r="J289" i="4" s="1"/>
  <c r="D290" i="4" s="1"/>
  <c r="E290" i="4" l="1"/>
  <c r="J290" i="4"/>
  <c r="D291" i="4" s="1"/>
  <c r="E291" i="4" l="1"/>
  <c r="J291" i="4"/>
  <c r="D292" i="4" s="1"/>
  <c r="E292" i="4" l="1"/>
  <c r="J292" i="4"/>
  <c r="D293" i="4" s="1"/>
  <c r="E293" i="4" l="1"/>
  <c r="J293" i="4" s="1"/>
  <c r="D294" i="4" s="1"/>
  <c r="E294" i="4" l="1"/>
  <c r="J294" i="4" s="1"/>
  <c r="D295" i="4" s="1"/>
  <c r="E295" i="4" l="1"/>
  <c r="J295" i="4"/>
  <c r="D296" i="4" s="1"/>
  <c r="E296" i="4" l="1"/>
  <c r="J296" i="4"/>
  <c r="D297" i="4" s="1"/>
  <c r="E297" i="4" l="1"/>
  <c r="J297" i="4"/>
  <c r="D298" i="4" s="1"/>
  <c r="E298" i="4" l="1"/>
  <c r="J298" i="4"/>
  <c r="D299" i="4" s="1"/>
  <c r="E299" i="4" l="1"/>
  <c r="J299" i="4"/>
  <c r="D300" i="4" s="1"/>
  <c r="E300" i="4" l="1"/>
  <c r="J300" i="4" s="1"/>
  <c r="D301" i="4" s="1"/>
  <c r="E301" i="4" l="1"/>
  <c r="J301" i="4"/>
  <c r="D302" i="4" s="1"/>
  <c r="E302" i="4" l="1"/>
  <c r="J302" i="4"/>
  <c r="D303" i="4" s="1"/>
  <c r="E303" i="4" l="1"/>
  <c r="J303" i="4"/>
  <c r="D304" i="4" s="1"/>
  <c r="E304" i="4" l="1"/>
  <c r="J304" i="4" s="1"/>
  <c r="D305" i="4" s="1"/>
  <c r="E305" i="4" l="1"/>
  <c r="J305" i="4"/>
  <c r="D306" i="4" s="1"/>
  <c r="E306" i="4" l="1"/>
  <c r="J306" i="4"/>
  <c r="D307" i="4" s="1"/>
  <c r="E307" i="4" l="1"/>
  <c r="J307" i="4" s="1"/>
  <c r="D308" i="4" s="1"/>
  <c r="E308" i="4" l="1"/>
  <c r="J308" i="4"/>
  <c r="D309" i="4" s="1"/>
  <c r="E309" i="4" l="1"/>
  <c r="J309" i="4"/>
  <c r="D310" i="4" s="1"/>
  <c r="E310" i="4" l="1"/>
  <c r="J310" i="4" s="1"/>
  <c r="D311" i="4" s="1"/>
  <c r="E311" i="4" l="1"/>
  <c r="J311" i="4" s="1"/>
  <c r="D312" i="4" s="1"/>
  <c r="E312" i="4" l="1"/>
  <c r="J312" i="4" s="1"/>
  <c r="D313" i="4" s="1"/>
  <c r="E313" i="4" l="1"/>
  <c r="J313" i="4"/>
  <c r="D314" i="4" s="1"/>
  <c r="E314" i="4" l="1"/>
  <c r="J314" i="4"/>
  <c r="D315" i="4" s="1"/>
  <c r="E315" i="4" l="1"/>
  <c r="J315" i="4" s="1"/>
  <c r="D316" i="4" s="1"/>
  <c r="E316" i="4" l="1"/>
  <c r="J316" i="4" s="1"/>
  <c r="D317" i="4" s="1"/>
  <c r="E317" i="4" l="1"/>
  <c r="J317" i="4" s="1"/>
  <c r="D318" i="4" s="1"/>
  <c r="E318" i="4" l="1"/>
  <c r="J318" i="4"/>
  <c r="D319" i="4" s="1"/>
  <c r="E319" i="4" l="1"/>
  <c r="J319" i="4" s="1"/>
  <c r="D320" i="4" s="1"/>
  <c r="E320" i="4" l="1"/>
  <c r="J320" i="4" s="1"/>
  <c r="D321" i="4" s="1"/>
  <c r="E321" i="4" l="1"/>
  <c r="J321" i="4"/>
  <c r="D322" i="4" s="1"/>
  <c r="E322" i="4" l="1"/>
  <c r="J322" i="4"/>
  <c r="D323" i="4" s="1"/>
  <c r="E323" i="4" l="1"/>
  <c r="J323" i="4" s="1"/>
  <c r="D324" i="4" s="1"/>
  <c r="E324" i="4" l="1"/>
  <c r="J324" i="4"/>
  <c r="D325" i="4" s="1"/>
  <c r="E325" i="4" l="1"/>
  <c r="J325" i="4"/>
  <c r="D326" i="4" s="1"/>
  <c r="E326" i="4" l="1"/>
  <c r="J326" i="4"/>
  <c r="D327" i="4" s="1"/>
  <c r="E327" i="4" l="1"/>
  <c r="J327" i="4"/>
  <c r="D328" i="4" s="1"/>
  <c r="E328" i="4" l="1"/>
  <c r="J328" i="4" s="1"/>
  <c r="D329" i="4" s="1"/>
  <c r="E329" i="4" l="1"/>
  <c r="J329" i="4"/>
  <c r="D330" i="4" s="1"/>
  <c r="E330" i="4" l="1"/>
  <c r="J330" i="4"/>
  <c r="D331" i="4" s="1"/>
  <c r="E331" i="4" l="1"/>
  <c r="J331" i="4"/>
  <c r="D332" i="4" s="1"/>
  <c r="E332" i="4" l="1"/>
  <c r="J332" i="4" s="1"/>
  <c r="D333" i="4" s="1"/>
  <c r="E333" i="4" l="1"/>
  <c r="J333" i="4" s="1"/>
  <c r="D334" i="4" s="1"/>
  <c r="E334" i="4" l="1"/>
  <c r="J334" i="4" s="1"/>
  <c r="D335" i="4" s="1"/>
  <c r="E335" i="4" l="1"/>
  <c r="J335" i="4"/>
  <c r="D336" i="4" s="1"/>
  <c r="E336" i="4" l="1"/>
  <c r="J336" i="4"/>
  <c r="D337" i="4" s="1"/>
  <c r="E337" i="4" l="1"/>
  <c r="J337" i="4"/>
  <c r="D338" i="4" s="1"/>
  <c r="E338" i="4" l="1"/>
  <c r="J338" i="4"/>
  <c r="D339" i="4" s="1"/>
  <c r="E339" i="4" l="1"/>
  <c r="J339" i="4"/>
  <c r="D340" i="4" s="1"/>
  <c r="E340" i="4" l="1"/>
  <c r="J340" i="4"/>
  <c r="D341" i="4" s="1"/>
  <c r="E341" i="4" l="1"/>
  <c r="J341" i="4"/>
  <c r="D342" i="4" s="1"/>
  <c r="E342" i="4" l="1"/>
  <c r="J342" i="4" s="1"/>
  <c r="D343" i="4" s="1"/>
  <c r="E343" i="4" l="1"/>
  <c r="J343" i="4" s="1"/>
  <c r="D344" i="4" s="1"/>
  <c r="E344" i="4" l="1"/>
  <c r="J344" i="4"/>
  <c r="D345" i="4" s="1"/>
  <c r="E345" i="4" l="1"/>
  <c r="J345" i="4"/>
  <c r="D346" i="4" s="1"/>
  <c r="E346" i="4" l="1"/>
  <c r="J346" i="4" s="1"/>
  <c r="D347" i="4" s="1"/>
  <c r="E347" i="4" l="1"/>
  <c r="J347" i="4"/>
  <c r="D348" i="4" s="1"/>
  <c r="E348" i="4" l="1"/>
  <c r="J348" i="4"/>
  <c r="D349" i="4" s="1"/>
  <c r="E349" i="4" l="1"/>
  <c r="J349" i="4" s="1"/>
  <c r="D350" i="4" s="1"/>
  <c r="E350" i="4" l="1"/>
  <c r="J350" i="4" s="1"/>
  <c r="D351" i="4" s="1"/>
  <c r="E351" i="4" l="1"/>
  <c r="J351" i="4" s="1"/>
  <c r="D352" i="4" s="1"/>
  <c r="E352" i="4" l="1"/>
  <c r="J352" i="4"/>
  <c r="D353" i="4" s="1"/>
  <c r="E353" i="4" l="1"/>
  <c r="J353" i="4"/>
  <c r="D354" i="4" s="1"/>
  <c r="E354" i="4" l="1"/>
  <c r="J354" i="4" s="1"/>
  <c r="D355" i="4" s="1"/>
  <c r="E355" i="4" l="1"/>
  <c r="J355" i="4" s="1"/>
  <c r="D356" i="4" s="1"/>
  <c r="E356" i="4" l="1"/>
  <c r="J356" i="4"/>
  <c r="D357" i="4" s="1"/>
  <c r="E357" i="4" l="1"/>
  <c r="J357" i="4"/>
  <c r="D358" i="4" s="1"/>
  <c r="E358" i="4" l="1"/>
  <c r="J358" i="4"/>
  <c r="D359" i="4" s="1"/>
  <c r="E359" i="4" l="1"/>
  <c r="J359" i="4" s="1"/>
  <c r="D360" i="4" s="1"/>
  <c r="E360" i="4" l="1"/>
  <c r="J360" i="4"/>
  <c r="D361" i="4" s="1"/>
  <c r="E361" i="4" l="1"/>
  <c r="J361" i="4"/>
  <c r="D362" i="4" s="1"/>
  <c r="E362" i="4" l="1"/>
  <c r="J362" i="4" s="1"/>
  <c r="D363" i="4" s="1"/>
  <c r="E363" i="4" l="1"/>
  <c r="J363" i="4"/>
  <c r="D364" i="4" s="1"/>
  <c r="E364" i="4" l="1"/>
  <c r="J364" i="4"/>
  <c r="D365" i="4" s="1"/>
  <c r="E365" i="4" l="1"/>
  <c r="J365" i="4" s="1"/>
  <c r="D366" i="4" s="1"/>
  <c r="E366" i="4" l="1"/>
  <c r="J366" i="4"/>
  <c r="D367" i="4" s="1"/>
  <c r="E367" i="4" l="1"/>
  <c r="J367" i="4" s="1"/>
  <c r="D368" i="4" s="1"/>
  <c r="E368" i="4" l="1"/>
  <c r="J368" i="4" s="1"/>
  <c r="D369" i="4" s="1"/>
  <c r="E369" i="4" l="1"/>
  <c r="J369" i="4" s="1"/>
  <c r="D370" i="4" s="1"/>
  <c r="E370" i="4" l="1"/>
  <c r="J370" i="4" s="1"/>
  <c r="D371" i="4" s="1"/>
  <c r="E371" i="4" l="1"/>
  <c r="J371" i="4" s="1"/>
  <c r="D372" i="4" s="1"/>
  <c r="E372" i="4" l="1"/>
  <c r="J372" i="4"/>
  <c r="D373" i="4" s="1"/>
  <c r="E373" i="4" l="1"/>
  <c r="J373" i="4" s="1"/>
  <c r="D374" i="4" s="1"/>
  <c r="E374" i="4" l="1"/>
  <c r="J374" i="4" s="1"/>
  <c r="D375" i="4" s="1"/>
  <c r="E375" i="4" l="1"/>
  <c r="J375" i="4" s="1"/>
  <c r="D376" i="4" s="1"/>
  <c r="E376" i="4" l="1"/>
  <c r="J376" i="4"/>
  <c r="D377" i="4" s="1"/>
  <c r="E377" i="4" l="1"/>
  <c r="J377" i="4"/>
  <c r="D378" i="4" s="1"/>
  <c r="E378" i="4" l="1"/>
  <c r="J378" i="4" s="1"/>
  <c r="D379" i="4" s="1"/>
  <c r="E379" i="4" l="1"/>
  <c r="J379" i="4"/>
  <c r="D380" i="4" s="1"/>
  <c r="E380" i="4" l="1"/>
  <c r="J380" i="4" s="1"/>
  <c r="D381" i="4" s="1"/>
  <c r="E381" i="4" l="1"/>
  <c r="J381" i="4"/>
  <c r="D382" i="4" s="1"/>
  <c r="E382" i="4" l="1"/>
  <c r="J382" i="4" s="1"/>
  <c r="D383" i="4" s="1"/>
  <c r="E383" i="4" l="1"/>
  <c r="J383" i="4" s="1"/>
  <c r="D384" i="4" s="1"/>
  <c r="E384" i="4" l="1"/>
  <c r="J384" i="4" s="1"/>
  <c r="D385" i="4" s="1"/>
  <c r="E385" i="4" l="1"/>
  <c r="J385" i="4"/>
  <c r="D386" i="4" s="1"/>
  <c r="E386" i="4" l="1"/>
  <c r="J386" i="4" s="1"/>
  <c r="D387" i="4" s="1"/>
  <c r="E387" i="4" l="1"/>
  <c r="J387" i="4"/>
  <c r="D388" i="4" s="1"/>
  <c r="E388" i="4" l="1"/>
  <c r="J388" i="4"/>
  <c r="D389" i="4" s="1"/>
  <c r="E389" i="4" l="1"/>
  <c r="J389" i="4" s="1"/>
  <c r="D390" i="4" s="1"/>
  <c r="E390" i="4" l="1"/>
  <c r="J390" i="4"/>
  <c r="D391" i="4" s="1"/>
  <c r="E391" i="4" l="1"/>
  <c r="J391" i="4" s="1"/>
  <c r="D392" i="4" s="1"/>
  <c r="E392" i="4" l="1"/>
  <c r="J392" i="4"/>
  <c r="D393" i="4" s="1"/>
  <c r="E393" i="4" l="1"/>
  <c r="J393" i="4" s="1"/>
  <c r="D394" i="4" s="1"/>
  <c r="E394" i="4" l="1"/>
  <c r="J394" i="4" s="1"/>
  <c r="D395" i="4" s="1"/>
  <c r="E395" i="4" l="1"/>
  <c r="J395" i="4" s="1"/>
  <c r="D396" i="4" s="1"/>
  <c r="E396" i="4" l="1"/>
  <c r="J396" i="4" s="1"/>
  <c r="D397" i="4" s="1"/>
  <c r="E397" i="4" l="1"/>
  <c r="J397" i="4" s="1"/>
  <c r="D398" i="4" s="1"/>
  <c r="E398" i="4" l="1"/>
  <c r="J398" i="4"/>
  <c r="D399" i="4" s="1"/>
  <c r="E399" i="4" l="1"/>
  <c r="J399" i="4"/>
  <c r="D400" i="4" s="1"/>
  <c r="E400" i="4" l="1"/>
  <c r="J400" i="4" s="1"/>
  <c r="D401" i="4" s="1"/>
  <c r="E401" i="4" l="1"/>
  <c r="J401" i="4" s="1"/>
  <c r="D402" i="4" s="1"/>
  <c r="E402" i="4" l="1"/>
  <c r="J402" i="4"/>
  <c r="D403" i="4" s="1"/>
  <c r="E403" i="4" l="1"/>
  <c r="J403" i="4" s="1"/>
  <c r="D404" i="4" s="1"/>
  <c r="E404" i="4" l="1"/>
  <c r="J404" i="4" s="1"/>
  <c r="D405" i="4" s="1"/>
  <c r="E405" i="4" l="1"/>
  <c r="J405" i="4"/>
  <c r="D406" i="4" s="1"/>
  <c r="E406" i="4" l="1"/>
  <c r="J406" i="4" s="1"/>
  <c r="D407" i="4" s="1"/>
  <c r="E407" i="4" l="1"/>
  <c r="J407" i="4" s="1"/>
  <c r="D408" i="4" s="1"/>
  <c r="E408" i="4" l="1"/>
  <c r="J408" i="4"/>
  <c r="D409" i="4" s="1"/>
  <c r="E409" i="4" l="1"/>
  <c r="J409" i="4"/>
  <c r="D410" i="4" s="1"/>
  <c r="E410" i="4" l="1"/>
  <c r="J410" i="4" s="1"/>
  <c r="D411" i="4" s="1"/>
  <c r="E411" i="4" l="1"/>
  <c r="J411" i="4" s="1"/>
  <c r="D412" i="4" s="1"/>
  <c r="E412" i="4" l="1"/>
  <c r="J412" i="4"/>
  <c r="D413" i="4" s="1"/>
  <c r="E413" i="4" l="1"/>
  <c r="J413" i="4"/>
  <c r="D414" i="4" s="1"/>
  <c r="E414" i="4" l="1"/>
  <c r="J414" i="4"/>
  <c r="D415" i="4" s="1"/>
  <c r="E415" i="4" l="1"/>
  <c r="J415" i="4"/>
  <c r="D416" i="4" s="1"/>
  <c r="E416" i="4" l="1"/>
  <c r="J416" i="4" s="1"/>
  <c r="D417" i="4" s="1"/>
  <c r="E417" i="4" l="1"/>
  <c r="J417" i="4"/>
  <c r="D418" i="4" s="1"/>
  <c r="E418" i="4" l="1"/>
  <c r="J418" i="4"/>
  <c r="D419" i="4" s="1"/>
  <c r="E419" i="4" l="1"/>
  <c r="J419" i="4"/>
  <c r="D420" i="4" s="1"/>
  <c r="E420" i="4" l="1"/>
  <c r="J420" i="4"/>
  <c r="D421" i="4" s="1"/>
  <c r="E421" i="4" l="1"/>
  <c r="J421" i="4" s="1"/>
  <c r="D422" i="4" s="1"/>
  <c r="E422" i="4" l="1"/>
  <c r="J422" i="4" s="1"/>
  <c r="D423" i="4" s="1"/>
  <c r="E423" i="4" l="1"/>
  <c r="J423" i="4"/>
  <c r="D424" i="4" s="1"/>
  <c r="E424" i="4" l="1"/>
  <c r="J424" i="4" s="1"/>
  <c r="D425" i="4" s="1"/>
  <c r="E425" i="4" l="1"/>
  <c r="J42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Danh Mai</author>
  </authors>
  <commentList>
    <comment ref="G5" authorId="0" shapeId="0" xr:uid="{F2713B71-E978-45B6-9841-3D7F10C02445}">
      <text>
        <r>
          <rPr>
            <b/>
            <sz val="9"/>
            <color indexed="81"/>
            <rFont val="Tahoma"/>
            <family val="2"/>
          </rPr>
          <t>Danh Mai:</t>
        </r>
        <r>
          <rPr>
            <sz val="9"/>
            <color indexed="81"/>
            <rFont val="Tahoma"/>
            <family val="2"/>
          </rPr>
          <t xml:space="preserve">
Assuming Death only happen at year end</t>
        </r>
      </text>
    </comment>
  </commentList>
</comments>
</file>

<file path=xl/sharedStrings.xml><?xml version="1.0" encoding="utf-8"?>
<sst xmlns="http://schemas.openxmlformats.org/spreadsheetml/2006/main" count="158" uniqueCount="85">
  <si>
    <t>APR</t>
  </si>
  <si>
    <t>years</t>
  </si>
  <si>
    <t>BOY</t>
  </si>
  <si>
    <t>EOY</t>
  </si>
  <si>
    <t>Monthly</t>
  </si>
  <si>
    <t>Yearly</t>
  </si>
  <si>
    <t>Location</t>
  </si>
  <si>
    <t>Price</t>
  </si>
  <si>
    <t>Tax</t>
  </si>
  <si>
    <t>count</t>
  </si>
  <si>
    <t>year</t>
  </si>
  <si>
    <t>Balance</t>
  </si>
  <si>
    <t>PMT</t>
  </si>
  <si>
    <t>Int pmt</t>
  </si>
  <si>
    <t>Prin pmt</t>
  </si>
  <si>
    <t>Assessment</t>
  </si>
  <si>
    <t>Insurance</t>
  </si>
  <si>
    <t>Total price</t>
  </si>
  <si>
    <t>Down payment</t>
  </si>
  <si>
    <t>Loan amount</t>
  </si>
  <si>
    <t>month</t>
  </si>
  <si>
    <t>Mortgage Payment Illustration</t>
  </si>
  <si>
    <t>Assumptions</t>
  </si>
  <si>
    <t>Projections</t>
  </si>
  <si>
    <t>Projection</t>
  </si>
  <si>
    <t>Frequency</t>
  </si>
  <si>
    <t>Solve for</t>
  </si>
  <si>
    <t>Lump Sum</t>
  </si>
  <si>
    <t>Payment</t>
  </si>
  <si>
    <t>Deferred Period</t>
  </si>
  <si>
    <t>per year</t>
  </si>
  <si>
    <t>Interest Rate</t>
  </si>
  <si>
    <t>Gain/Loss</t>
  </si>
  <si>
    <t>Other withdraw</t>
  </si>
  <si>
    <t>What if the policyholder withdraw some extra fund?</t>
  </si>
  <si>
    <t>1/</t>
  </si>
  <si>
    <t>2/</t>
  </si>
  <si>
    <t>3/</t>
  </si>
  <si>
    <t>What if we know how much we need and want to solve fore Lump sum instead?</t>
  </si>
  <si>
    <t>Food for thoughts?</t>
  </si>
  <si>
    <t>4/</t>
  </si>
  <si>
    <t>What if there is a deferred period of 2 years before payment start?</t>
  </si>
  <si>
    <t xml:space="preserve">5/ </t>
  </si>
  <si>
    <t xml:space="preserve">What if the Gain/Loss varied, and not a constant rate? </t>
  </si>
  <si>
    <t>6/</t>
  </si>
  <si>
    <t xml:space="preserve">What if we want to get payment for the rest of our life? </t>
  </si>
  <si>
    <t>Duration</t>
  </si>
  <si>
    <t>Annuity Certain Illustration</t>
  </si>
  <si>
    <t>Mortality Table</t>
  </si>
  <si>
    <t>Age\Gender</t>
  </si>
  <si>
    <t>Male</t>
  </si>
  <si>
    <t>Female</t>
  </si>
  <si>
    <t>What if the frequency is quarterly?</t>
  </si>
  <si>
    <t>What if we want to add a rider for return of premium upon death?</t>
  </si>
  <si>
    <t>Age</t>
  </si>
  <si>
    <t>Gender</t>
  </si>
  <si>
    <t>Mortality</t>
  </si>
  <si>
    <t>What if it is guaranteed for the first 10 years and then life?</t>
  </si>
  <si>
    <t>Survivorship</t>
  </si>
  <si>
    <t>tPx</t>
  </si>
  <si>
    <t>PV of Payment</t>
  </si>
  <si>
    <t>7/</t>
  </si>
  <si>
    <t>What if you know the how much you have now and how much payment you need, but wonder how long can that last?</t>
  </si>
  <si>
    <t>What if we have a lump sum and need to determine the payment we can get?</t>
  </si>
  <si>
    <t>Whole Life</t>
  </si>
  <si>
    <t>Whole Life Annuity Illustration</t>
  </si>
  <si>
    <t xml:space="preserve">4/ </t>
  </si>
  <si>
    <t>What if mortality happen monthly instead of annual?</t>
  </si>
  <si>
    <t>Policy Number</t>
  </si>
  <si>
    <t>Policy type</t>
  </si>
  <si>
    <t>You are selling a set of Whole Life Annuity for a retirement home, how much do you need to charge now?</t>
  </si>
  <si>
    <t>Situation:</t>
  </si>
  <si>
    <t>Whole Life annuity</t>
  </si>
  <si>
    <t>Total Cost:</t>
  </si>
  <si>
    <t>ABC</t>
  </si>
  <si>
    <t>CDE</t>
  </si>
  <si>
    <t>XYZ</t>
  </si>
  <si>
    <t>EFG</t>
  </si>
  <si>
    <t>Rates</t>
  </si>
  <si>
    <t>Loan Amount</t>
  </si>
  <si>
    <t>Payment frequency</t>
  </si>
  <si>
    <t>(Monthly)</t>
  </si>
  <si>
    <t>(Yearly)</t>
  </si>
  <si>
    <t>Loan Payment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</si>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</sst>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7" formatCode="_(&quot;$&quot;* #,##0_);_(&quot;$&quot;* \(#,##0\);_(&quot;$&quot;* &quot;-&quot;??_);_(@_)"/>
    <numFmt numFmtId="168" formatCode="0.0000000"/>
    <numFmt numFmtId="174" formatCode="_(* #,##0.0000_);_(* \(#,##0.0000\);_(* &quot;-&quot;??_);_(@_)"/>
    <numFmt numFmtId="176" formatCode="_(* #,##0.000000_);_(* \(#,##0.000000\);_(* &quot;-&quot;??_);_(@_)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3" fillId="0" borderId="0" xfId="0" applyNumberFormat="1" applyFont="1"/>
    <xf numFmtId="43" fontId="4" fillId="0" borderId="0" xfId="0" applyNumberFormat="1" applyFont="1"/>
    <xf numFmtId="8" fontId="4" fillId="0" borderId="0" xfId="0" applyNumberFormat="1" applyFont="1"/>
    <xf numFmtId="164" fontId="3" fillId="0" borderId="0" xfId="0" applyNumberFormat="1" applyFont="1"/>
    <xf numFmtId="10" fontId="3" fillId="0" borderId="0" xfId="0" applyNumberFormat="1" applyFont="1"/>
    <xf numFmtId="0" fontId="2" fillId="0" borderId="0" xfId="0" applyFont="1"/>
    <xf numFmtId="9" fontId="4" fillId="3" borderId="0" xfId="0" applyNumberFormat="1" applyFont="1" applyFill="1"/>
    <xf numFmtId="0" fontId="3" fillId="3" borderId="0" xfId="0" applyFont="1" applyFill="1"/>
    <xf numFmtId="164" fontId="3" fillId="4" borderId="0" xfId="0" applyNumberFormat="1" applyFont="1" applyFill="1"/>
    <xf numFmtId="0" fontId="6" fillId="0" borderId="0" xfId="0" applyFont="1"/>
    <xf numFmtId="0" fontId="8" fillId="0" borderId="0" xfId="0" applyFont="1"/>
    <xf numFmtId="0" fontId="1" fillId="0" borderId="0" xfId="0" applyFont="1"/>
    <xf numFmtId="0" fontId="0" fillId="5" borderId="0" xfId="0" applyFill="1"/>
    <xf numFmtId="167" fontId="0" fillId="0" borderId="0" xfId="0" applyNumberFormat="1"/>
    <xf numFmtId="8" fontId="0" fillId="0" borderId="0" xfId="0" applyNumberFormat="1"/>
    <xf numFmtId="44" fontId="0" fillId="0" borderId="0" xfId="0" applyNumberFormat="1"/>
    <xf numFmtId="0" fontId="0" fillId="3" borderId="0" xfId="0" applyFill="1"/>
    <xf numFmtId="167" fontId="1" fillId="3" borderId="0" xfId="1" applyNumberFormat="1" applyFont="1" applyFill="1"/>
    <xf numFmtId="164" fontId="6" fillId="0" borderId="0" xfId="0" applyNumberFormat="1" applyFont="1"/>
    <xf numFmtId="0" fontId="0" fillId="6" borderId="2" xfId="0" applyFill="1" applyBorder="1"/>
    <xf numFmtId="0" fontId="0" fillId="7" borderId="4" xfId="0" applyFill="1" applyBorder="1"/>
    <xf numFmtId="168" fontId="0" fillId="0" borderId="5" xfId="0" applyNumberFormat="1" applyBorder="1"/>
    <xf numFmtId="0" fontId="0" fillId="7" borderId="6" xfId="0" applyFill="1" applyBorder="1"/>
    <xf numFmtId="168" fontId="0" fillId="0" borderId="7" xfId="0" applyNumberFormat="1" applyBorder="1"/>
    <xf numFmtId="0" fontId="1" fillId="7" borderId="3" xfId="0" applyFont="1" applyFill="1" applyBorder="1" applyAlignment="1">
      <alignment horizontal="center"/>
    </xf>
    <xf numFmtId="168" fontId="0" fillId="0" borderId="8" xfId="0" applyNumberFormat="1" applyBorder="1"/>
    <xf numFmtId="168" fontId="0" fillId="0" borderId="4" xfId="0" applyNumberFormat="1" applyBorder="1"/>
    <xf numFmtId="168" fontId="0" fillId="0" borderId="6" xfId="0" applyNumberFormat="1" applyBorder="1"/>
    <xf numFmtId="0" fontId="1" fillId="3" borderId="0" xfId="0" applyFont="1" applyFill="1"/>
    <xf numFmtId="168" fontId="0" fillId="0" borderId="0" xfId="0" applyNumberFormat="1" applyBorder="1"/>
    <xf numFmtId="176" fontId="0" fillId="0" borderId="0" xfId="0" applyNumberFormat="1" applyBorder="1"/>
    <xf numFmtId="44" fontId="0" fillId="0" borderId="0" xfId="1" applyFont="1"/>
    <xf numFmtId="174" fontId="0" fillId="0" borderId="0" xfId="0" applyNumberFormat="1"/>
    <xf numFmtId="0" fontId="1" fillId="0" borderId="0" xfId="0" applyFont="1" applyFill="1"/>
    <xf numFmtId="176" fontId="0" fillId="8" borderId="0" xfId="0" applyNumberFormat="1" applyFill="1" applyBorder="1"/>
    <xf numFmtId="6" fontId="0" fillId="0" borderId="0" xfId="0" applyNumberFormat="1"/>
    <xf numFmtId="167" fontId="6" fillId="3" borderId="1" xfId="0" applyNumberFormat="1" applyFont="1" applyFill="1" applyBorder="1"/>
    <xf numFmtId="0" fontId="12" fillId="0" borderId="0" xfId="0" applyFont="1"/>
    <xf numFmtId="0" fontId="0" fillId="4" borderId="1" xfId="0" applyFill="1" applyBorder="1" applyAlignment="1"/>
    <xf numFmtId="0" fontId="1" fillId="0" borderId="3" xfId="0" applyFont="1" applyBorder="1"/>
    <xf numFmtId="0" fontId="1" fillId="9" borderId="3" xfId="0" applyFont="1" applyFill="1" applyBorder="1"/>
    <xf numFmtId="0" fontId="0" fillId="0" borderId="8" xfId="0" applyBorder="1"/>
    <xf numFmtId="0" fontId="1" fillId="0" borderId="8" xfId="0" applyFont="1" applyBorder="1"/>
    <xf numFmtId="0" fontId="0" fillId="0" borderId="4" xfId="0" applyBorder="1"/>
    <xf numFmtId="0" fontId="1" fillId="0" borderId="4" xfId="0" applyFont="1" applyBorder="1"/>
    <xf numFmtId="0" fontId="0" fillId="0" borderId="6" xfId="0" applyBorder="1"/>
    <xf numFmtId="0" fontId="1" fillId="0" borderId="6" xfId="0" applyFont="1" applyBorder="1"/>
    <xf numFmtId="44" fontId="0" fillId="0" borderId="8" xfId="1" applyFont="1" applyBorder="1"/>
    <xf numFmtId="44" fontId="0" fillId="0" borderId="4" xfId="1" applyFont="1" applyBorder="1"/>
    <xf numFmtId="44" fontId="0" fillId="0" borderId="6" xfId="1" applyFont="1" applyBorder="1"/>
    <xf numFmtId="0" fontId="3" fillId="0" borderId="3" xfId="0" applyFont="1" applyBorder="1"/>
    <xf numFmtId="167" fontId="6" fillId="4" borderId="1" xfId="0" applyNumberFormat="1" applyFont="1" applyFill="1" applyBorder="1"/>
    <xf numFmtId="167" fontId="6" fillId="4" borderId="1" xfId="1" applyNumberFormat="1" applyFont="1" applyFill="1" applyBorder="1"/>
    <xf numFmtId="167" fontId="0" fillId="3" borderId="0" xfId="0" applyNumberFormat="1" applyFill="1"/>
    <xf numFmtId="167" fontId="9" fillId="4" borderId="1" xfId="0" applyNumberFormat="1" applyFont="1" applyFill="1" applyBorder="1"/>
    <xf numFmtId="164" fontId="4" fillId="0" borderId="9" xfId="0" applyNumberFormat="1" applyFont="1" applyBorder="1"/>
    <xf numFmtId="0" fontId="0" fillId="0" borderId="0" xfId="0" applyAlignment="1"/>
    <xf numFmtId="164" fontId="3" fillId="2" borderId="3" xfId="0" applyNumberFormat="1" applyFont="1" applyFill="1" applyBorder="1" applyAlignment="1"/>
    <xf numFmtId="0" fontId="1" fillId="0" borderId="4" xfId="0" applyFont="1" applyFill="1" applyBorder="1"/>
    <xf numFmtId="165" fontId="3" fillId="0" borderId="4" xfId="0" applyNumberFormat="1" applyFont="1" applyFill="1" applyBorder="1"/>
    <xf numFmtId="0" fontId="1" fillId="0" borderId="6" xfId="0" applyFont="1" applyFill="1" applyBorder="1"/>
    <xf numFmtId="165" fontId="3" fillId="0" borderId="6" xfId="0" applyNumberFormat="1" applyFont="1" applyFill="1" applyBorder="1"/>
    <xf numFmtId="8" fontId="7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Interest</a:t>
            </a:r>
            <a:r>
              <a:rPr lang="en-US" baseline="0"/>
              <a:t> vs principle payment overtime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Mortgage!$F$5</c:f>
              <c:strCache>
                <c:ptCount val="1"/>
                <c:pt idx="0">
                  <c:v>Int pmt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Mortgage!$F$6:$F$365</c:f>
              <c:numCache>
                <c:formatCode>_(* #,##0.00_);_(* \(#,##0.00\);_(* "-"??_);_(@_)</c:formatCode>
                <c:ptCount val="360"/>
                <c:pt idx="0">
                  <c:v>1309.6000000000001</c:v>
                </c:pt>
                <c:pt idx="1">
                  <c:v>1306.76561885817</c:v>
                </c:pt>
                <c:pt idx="2">
                  <c:v>1303.9170658106307</c:v>
                </c:pt>
                <c:pt idx="3">
                  <c:v>1301.0542699978539</c:v>
                </c:pt>
                <c:pt idx="4">
                  <c:v>1298.177160206013</c:v>
                </c:pt>
                <c:pt idx="5">
                  <c:v>1295.285664865213</c:v>
                </c:pt>
                <c:pt idx="6">
                  <c:v>1292.3797120477091</c:v>
                </c:pt>
                <c:pt idx="7">
                  <c:v>1289.4592294661177</c:v>
                </c:pt>
                <c:pt idx="8">
                  <c:v>1286.524144471618</c:v>
                </c:pt>
                <c:pt idx="9">
                  <c:v>1283.5743840521461</c:v>
                </c:pt>
                <c:pt idx="10">
                  <c:v>1280.6098748305767</c:v>
                </c:pt>
                <c:pt idx="11">
                  <c:v>1277.6305430628995</c:v>
                </c:pt>
                <c:pt idx="12">
                  <c:v>1274.636314636384</c:v>
                </c:pt>
                <c:pt idx="13">
                  <c:v>1271.6271150677358</c:v>
                </c:pt>
                <c:pt idx="14">
                  <c:v>1268.6028695012444</c:v>
                </c:pt>
                <c:pt idx="15">
                  <c:v>1265.5635027069206</c:v>
                </c:pt>
                <c:pt idx="16">
                  <c:v>1262.5089390786252</c:v>
                </c:pt>
                <c:pt idx="17">
                  <c:v>1259.4391026321882</c:v>
                </c:pt>
                <c:pt idx="18">
                  <c:v>1256.353917003519</c:v>
                </c:pt>
                <c:pt idx="19">
                  <c:v>1253.2533054467065</c:v>
                </c:pt>
                <c:pt idx="20">
                  <c:v>1250.13719083211</c:v>
                </c:pt>
                <c:pt idx="21">
                  <c:v>1247.0054956444405</c:v>
                </c:pt>
                <c:pt idx="22">
                  <c:v>1243.8581419808327</c:v>
                </c:pt>
                <c:pt idx="23">
                  <c:v>1240.695051548907</c:v>
                </c:pt>
                <c:pt idx="24">
                  <c:v>1237.5161456648214</c:v>
                </c:pt>
                <c:pt idx="25">
                  <c:v>1234.3213452513155</c:v>
                </c:pt>
                <c:pt idx="26">
                  <c:v>1231.1105708357422</c:v>
                </c:pt>
                <c:pt idx="27">
                  <c:v>1227.8837425480908</c:v>
                </c:pt>
                <c:pt idx="28">
                  <c:v>1224.6407801190014</c:v>
                </c:pt>
                <c:pt idx="29">
                  <c:v>1221.3816028777662</c:v>
                </c:pt>
                <c:pt idx="30">
                  <c:v>1218.1061297503252</c:v>
                </c:pt>
                <c:pt idx="31">
                  <c:v>1214.8142792572467</c:v>
                </c:pt>
                <c:pt idx="32">
                  <c:v>1211.5059695117029</c:v>
                </c:pt>
                <c:pt idx="33">
                  <c:v>1208.1811182174313</c:v>
                </c:pt>
                <c:pt idx="34">
                  <c:v>1204.8396426666884</c:v>
                </c:pt>
                <c:pt idx="35">
                  <c:v>1201.4814597381919</c:v>
                </c:pt>
                <c:pt idx="36">
                  <c:v>1198.1064858950529</c:v>
                </c:pt>
                <c:pt idx="37">
                  <c:v>1194.7146371826982</c:v>
                </c:pt>
                <c:pt idx="38">
                  <c:v>1191.3058292267815</c:v>
                </c:pt>
                <c:pt idx="39">
                  <c:v>1187.8799772310854</c:v>
                </c:pt>
                <c:pt idx="40">
                  <c:v>1184.4369959754108</c:v>
                </c:pt>
                <c:pt idx="41">
                  <c:v>1180.9767998134575</c:v>
                </c:pt>
                <c:pt idx="42">
                  <c:v>1177.499302670695</c:v>
                </c:pt>
                <c:pt idx="43">
                  <c:v>1174.0044180422183</c:v>
                </c:pt>
                <c:pt idx="44">
                  <c:v>1170.4920589905994</c:v>
                </c:pt>
                <c:pt idx="45">
                  <c:v>1166.9621381437223</c:v>
                </c:pt>
                <c:pt idx="46">
                  <c:v>1163.4145676926109</c:v>
                </c:pt>
                <c:pt idx="47">
                  <c:v>1159.8492593892438</c:v>
                </c:pt>
                <c:pt idx="48">
                  <c:v>1156.2661245443599</c:v>
                </c:pt>
                <c:pt idx="49">
                  <c:v>1152.6650740252517</c:v>
                </c:pt>
                <c:pt idx="50">
                  <c:v>1149.046018253548</c:v>
                </c:pt>
                <c:pt idx="51">
                  <c:v>1145.4088672029857</c:v>
                </c:pt>
                <c:pt idx="52">
                  <c:v>1141.7535303971706</c:v>
                </c:pt>
                <c:pt idx="53">
                  <c:v>1138.0799169073264</c:v>
                </c:pt>
                <c:pt idx="54">
                  <c:v>1134.3879353500329</c:v>
                </c:pt>
                <c:pt idx="55">
                  <c:v>1130.677493884953</c:v>
                </c:pt>
                <c:pt idx="56">
                  <c:v>1126.9485002125477</c:v>
                </c:pt>
                <c:pt idx="57">
                  <c:v>1123.2008615717805</c:v>
                </c:pt>
                <c:pt idx="58">
                  <c:v>1119.4344847378093</c:v>
                </c:pt>
                <c:pt idx="59">
                  <c:v>1115.6492760196684</c:v>
                </c:pt>
                <c:pt idx="60">
                  <c:v>1111.8451412579366</c:v>
                </c:pt>
                <c:pt idx="61">
                  <c:v>1108.0219858223963</c:v>
                </c:pt>
                <c:pt idx="62">
                  <c:v>1104.1797146096783</c:v>
                </c:pt>
                <c:pt idx="63">
                  <c:v>1100.3182320408966</c:v>
                </c:pt>
                <c:pt idx="64">
                  <c:v>1096.437442059271</c:v>
                </c:pt>
                <c:pt idx="65">
                  <c:v>1092.5372481277373</c:v>
                </c:pt>
                <c:pt idx="66">
                  <c:v>1088.6175532265459</c:v>
                </c:pt>
                <c:pt idx="67">
                  <c:v>1084.6782598508485</c:v>
                </c:pt>
                <c:pt idx="68">
                  <c:v>1080.7192700082728</c:v>
                </c:pt>
                <c:pt idx="69">
                  <c:v>1076.7404852164841</c:v>
                </c:pt>
                <c:pt idx="70">
                  <c:v>1072.7418065007364</c:v>
                </c:pt>
                <c:pt idx="71">
                  <c:v>1068.72313439141</c:v>
                </c:pt>
                <c:pt idx="72">
                  <c:v>1064.684368921537</c:v>
                </c:pt>
                <c:pt idx="73">
                  <c:v>1060.6254096243147</c:v>
                </c:pt>
                <c:pt idx="74">
                  <c:v>1056.5461555306063</c:v>
                </c:pt>
                <c:pt idx="75">
                  <c:v>1052.4465051664292</c:v>
                </c:pt>
                <c:pt idx="76">
                  <c:v>1048.3263565504312</c:v>
                </c:pt>
                <c:pt idx="77">
                  <c:v>1044.1856071913533</c:v>
                </c:pt>
                <c:pt idx="78">
                  <c:v>1040.0241540854802</c:v>
                </c:pt>
                <c:pt idx="79">
                  <c:v>1035.8418937140775</c:v>
                </c:pt>
                <c:pt idx="80">
                  <c:v>1031.6387220408178</c:v>
                </c:pt>
                <c:pt idx="81">
                  <c:v>1027.414534509192</c:v>
                </c:pt>
                <c:pt idx="82">
                  <c:v>1023.1692260399078</c:v>
                </c:pt>
                <c:pt idx="83">
                  <c:v>1018.9026910282773</c:v>
                </c:pt>
                <c:pt idx="84">
                  <c:v>1014.6148233415887</c:v>
                </c:pt>
                <c:pt idx="85">
                  <c:v>1010.3055163164665</c:v>
                </c:pt>
                <c:pt idx="86">
                  <c:v>1005.9746627562188</c:v>
                </c:pt>
                <c:pt idx="87">
                  <c:v>1001.6221549281698</c:v>
                </c:pt>
                <c:pt idx="88">
                  <c:v>997.24788456098065</c:v>
                </c:pt>
                <c:pt idx="89">
                  <c:v>992.85174284195546</c:v>
                </c:pt>
                <c:pt idx="90">
                  <c:v>988.43362041433522</c:v>
                </c:pt>
                <c:pt idx="91">
                  <c:v>983.9934073745768</c:v>
                </c:pt>
                <c:pt idx="92">
                  <c:v>979.53099326961967</c:v>
                </c:pt>
                <c:pt idx="93">
                  <c:v>975.04626709413776</c:v>
                </c:pt>
                <c:pt idx="94">
                  <c:v>970.53911728777837</c:v>
                </c:pt>
                <c:pt idx="95">
                  <c:v>966.00943173238716</c:v>
                </c:pt>
                <c:pt idx="96">
                  <c:v>961.45709774921909</c:v>
                </c:pt>
                <c:pt idx="97">
                  <c:v>956.88200209613512</c:v>
                </c:pt>
                <c:pt idx="98">
                  <c:v>952.28403096478576</c:v>
                </c:pt>
                <c:pt idx="99">
                  <c:v>947.66306997777974</c:v>
                </c:pt>
                <c:pt idx="100">
                  <c:v>943.01900418583864</c:v>
                </c:pt>
                <c:pt idx="101">
                  <c:v>938.35171806493781</c:v>
                </c:pt>
                <c:pt idx="102">
                  <c:v>933.66109551343243</c:v>
                </c:pt>
                <c:pt idx="103">
                  <c:v>928.94701984916946</c:v>
                </c:pt>
                <c:pt idx="104">
                  <c:v>924.20937380658518</c:v>
                </c:pt>
                <c:pt idx="105">
                  <c:v>919.44803953378812</c:v>
                </c:pt>
                <c:pt idx="106">
                  <c:v>914.66289858962705</c:v>
                </c:pt>
                <c:pt idx="107">
                  <c:v>909.85383194074518</c:v>
                </c:pt>
                <c:pt idx="108">
                  <c:v>905.02071995861888</c:v>
                </c:pt>
                <c:pt idx="109">
                  <c:v>900.16344241658203</c:v>
                </c:pt>
                <c:pt idx="110">
                  <c:v>895.28187848683478</c:v>
                </c:pt>
                <c:pt idx="111">
                  <c:v>890.37590673743898</c:v>
                </c:pt>
                <c:pt idx="112">
                  <c:v>885.44540512929609</c:v>
                </c:pt>
                <c:pt idx="113">
                  <c:v>880.49025101311258</c:v>
                </c:pt>
                <c:pt idx="114">
                  <c:v>875.51032112634812</c:v>
                </c:pt>
                <c:pt idx="115">
                  <c:v>870.50549159014975</c:v>
                </c:pt>
                <c:pt idx="116">
                  <c:v>865.47563790627044</c:v>
                </c:pt>
                <c:pt idx="117">
                  <c:v>860.42063495397178</c:v>
                </c:pt>
                <c:pt idx="118">
                  <c:v>855.3403569869115</c:v>
                </c:pt>
                <c:pt idx="119">
                  <c:v>850.23467763001599</c:v>
                </c:pt>
                <c:pt idx="120">
                  <c:v>845.10346987633602</c:v>
                </c:pt>
                <c:pt idx="121">
                  <c:v>839.94660608388767</c:v>
                </c:pt>
                <c:pt idx="122">
                  <c:v>834.76395797247699</c:v>
                </c:pt>
                <c:pt idx="123">
                  <c:v>829.55539662050933</c:v>
                </c:pt>
                <c:pt idx="124">
                  <c:v>824.32079246178182</c:v>
                </c:pt>
                <c:pt idx="125">
                  <c:v>819.06001528226079</c:v>
                </c:pt>
                <c:pt idx="126">
                  <c:v>813.77293421684203</c:v>
                </c:pt>
                <c:pt idx="127">
                  <c:v>808.45941774609616</c:v>
                </c:pt>
                <c:pt idx="128">
                  <c:v>803.11933369299663</c:v>
                </c:pt>
                <c:pt idx="129">
                  <c:v>797.75254921963153</c:v>
                </c:pt>
                <c:pt idx="130">
                  <c:v>792.35893082389964</c:v>
                </c:pt>
                <c:pt idx="131">
                  <c:v>786.93834433618906</c:v>
                </c:pt>
                <c:pt idx="132">
                  <c:v>781.49065491603994</c:v>
                </c:pt>
                <c:pt idx="133">
                  <c:v>776.01572704879015</c:v>
                </c:pt>
                <c:pt idx="134">
                  <c:v>770.51342454220401</c:v>
                </c:pt>
                <c:pt idx="135">
                  <c:v>764.98361052308496</c:v>
                </c:pt>
                <c:pt idx="136">
                  <c:v>759.42614743387037</c:v>
                </c:pt>
                <c:pt idx="137">
                  <c:v>753.8408970292096</c:v>
                </c:pt>
                <c:pt idx="138">
                  <c:v>748.22772037252571</c:v>
                </c:pt>
                <c:pt idx="139">
                  <c:v>742.58647783255833</c:v>
                </c:pt>
                <c:pt idx="140">
                  <c:v>736.91702907989111</c:v>
                </c:pt>
                <c:pt idx="141">
                  <c:v>731.21923308346038</c:v>
                </c:pt>
                <c:pt idx="142">
                  <c:v>725.49294810704771</c:v>
                </c:pt>
                <c:pt idx="143">
                  <c:v>719.73803170575297</c:v>
                </c:pt>
                <c:pt idx="144">
                  <c:v>713.95434072245166</c:v>
                </c:pt>
                <c:pt idx="145">
                  <c:v>708.14173128423386</c:v>
                </c:pt>
                <c:pt idx="146">
                  <c:v>702.30005879882492</c:v>
                </c:pt>
                <c:pt idx="147">
                  <c:v>696.42917795098901</c:v>
                </c:pt>
                <c:pt idx="148">
                  <c:v>690.52894269891385</c:v>
                </c:pt>
                <c:pt idx="149">
                  <c:v>684.59920627057841</c:v>
                </c:pt>
                <c:pt idx="150">
                  <c:v>678.63982116010129</c:v>
                </c:pt>
                <c:pt idx="151">
                  <c:v>672.65063912407174</c:v>
                </c:pt>
                <c:pt idx="152">
                  <c:v>666.63151117786208</c:v>
                </c:pt>
                <c:pt idx="153">
                  <c:v>660.58228759192139</c:v>
                </c:pt>
                <c:pt idx="154">
                  <c:v>654.50281788805091</c:v>
                </c:pt>
                <c:pt idx="155">
                  <c:v>648.39295083566117</c:v>
                </c:pt>
                <c:pt idx="156">
                  <c:v>642.25253444800944</c:v>
                </c:pt>
                <c:pt idx="157">
                  <c:v>636.08141597841939</c:v>
                </c:pt>
                <c:pt idx="158">
                  <c:v>629.87944191648148</c:v>
                </c:pt>
                <c:pt idx="159">
                  <c:v>623.64645798423385</c:v>
                </c:pt>
                <c:pt idx="160">
                  <c:v>617.38230913232485</c:v>
                </c:pt>
                <c:pt idx="161">
                  <c:v>611.0868395361565</c:v>
                </c:pt>
                <c:pt idx="162">
                  <c:v>604.7598925920073</c:v>
                </c:pt>
                <c:pt idx="163">
                  <c:v>598.40131091313719</c:v>
                </c:pt>
                <c:pt idx="164">
                  <c:v>592.01093632587288</c:v>
                </c:pt>
                <c:pt idx="165">
                  <c:v>585.58860986567208</c:v>
                </c:pt>
                <c:pt idx="166">
                  <c:v>579.13417177317046</c:v>
                </c:pt>
                <c:pt idx="167">
                  <c:v>572.6474614902063</c:v>
                </c:pt>
                <c:pt idx="168">
                  <c:v>566.12831765582723</c:v>
                </c:pt>
                <c:pt idx="169">
                  <c:v>559.57657810227636</c:v>
                </c:pt>
                <c:pt idx="170">
                  <c:v>552.99207985095768</c:v>
                </c:pt>
                <c:pt idx="171">
                  <c:v>546.37465910838239</c:v>
                </c:pt>
                <c:pt idx="172">
                  <c:v>539.72415126209421</c:v>
                </c:pt>
                <c:pt idx="173">
                  <c:v>533.04039087657463</c:v>
                </c:pt>
                <c:pt idx="174">
                  <c:v>526.32321168912745</c:v>
                </c:pt>
                <c:pt idx="175">
                  <c:v>519.57244660574315</c:v>
                </c:pt>
                <c:pt idx="176">
                  <c:v>512.78792769694178</c:v>
                </c:pt>
                <c:pt idx="177">
                  <c:v>505.96948619359648</c:v>
                </c:pt>
                <c:pt idx="178">
                  <c:v>499.1169524827344</c:v>
                </c:pt>
                <c:pt idx="179">
                  <c:v>492.230156103318</c:v>
                </c:pt>
                <c:pt idx="180">
                  <c:v>485.30892574200459</c:v>
                </c:pt>
                <c:pt idx="181">
                  <c:v>478.35308922888458</c:v>
                </c:pt>
                <c:pt idx="182">
                  <c:v>471.36247353319897</c:v>
                </c:pt>
                <c:pt idx="183">
                  <c:v>464.33690475903489</c:v>
                </c:pt>
                <c:pt idx="184">
                  <c:v>457.27620814100004</c:v>
                </c:pt>
                <c:pt idx="185">
                  <c:v>450.18020803987503</c:v>
                </c:pt>
                <c:pt idx="186">
                  <c:v>443.04872793824433</c:v>
                </c:pt>
                <c:pt idx="187">
                  <c:v>435.88159043610557</c:v>
                </c:pt>
                <c:pt idx="188">
                  <c:v>428.67861724645604</c:v>
                </c:pt>
                <c:pt idx="189">
                  <c:v>421.43962919085828</c:v>
                </c:pt>
                <c:pt idx="190">
                  <c:v>414.16444619498253</c:v>
                </c:pt>
                <c:pt idx="191">
                  <c:v>406.85288728412735</c:v>
                </c:pt>
                <c:pt idx="192">
                  <c:v>399.50477057871797</c:v>
                </c:pt>
                <c:pt idx="193">
                  <c:v>392.11991328978149</c:v>
                </c:pt>
                <c:pt idx="194">
                  <c:v>384.69813171440029</c:v>
                </c:pt>
                <c:pt idx="195">
                  <c:v>377.23924123114222</c:v>
                </c:pt>
                <c:pt idx="196">
                  <c:v>369.74305629546791</c:v>
                </c:pt>
                <c:pt idx="197">
                  <c:v>362.20939043511521</c:v>
                </c:pt>
                <c:pt idx="198">
                  <c:v>354.63805624546075</c:v>
                </c:pt>
                <c:pt idx="199">
                  <c:v>347.02886538485802</c:v>
                </c:pt>
                <c:pt idx="200">
                  <c:v>339.38162856995223</c:v>
                </c:pt>
                <c:pt idx="201">
                  <c:v>331.696155570972</c:v>
                </c:pt>
                <c:pt idx="202">
                  <c:v>323.97225520699681</c:v>
                </c:pt>
                <c:pt idx="203">
                  <c:v>316.20973534120174</c:v>
                </c:pt>
                <c:pt idx="204">
                  <c:v>308.40840287607767</c:v>
                </c:pt>
                <c:pt idx="205">
                  <c:v>300.56806374862799</c:v>
                </c:pt>
                <c:pt idx="206">
                  <c:v>292.68852292554112</c:v>
                </c:pt>
                <c:pt idx="207">
                  <c:v>284.76958439833879</c:v>
                </c:pt>
                <c:pt idx="208">
                  <c:v>276.81105117850041</c:v>
                </c:pt>
                <c:pt idx="209">
                  <c:v>268.81272529256285</c:v>
                </c:pt>
                <c:pt idx="210">
                  <c:v>260.77440777719562</c:v>
                </c:pt>
                <c:pt idx="211">
                  <c:v>252.69589867425157</c:v>
                </c:pt>
                <c:pt idx="212">
                  <c:v>244.57699702579276</c:v>
                </c:pt>
                <c:pt idx="213">
                  <c:v>236.41750086909167</c:v>
                </c:pt>
                <c:pt idx="214">
                  <c:v>228.21720723160709</c:v>
                </c:pt>
                <c:pt idx="215">
                  <c:v>219.97591212593511</c:v>
                </c:pt>
                <c:pt idx="216">
                  <c:v>211.69341054473472</c:v>
                </c:pt>
                <c:pt idx="217">
                  <c:v>203.36949645562837</c:v>
                </c:pt>
                <c:pt idx="218">
                  <c:v>195.00396279607645</c:v>
                </c:pt>
                <c:pt idx="219">
                  <c:v>186.59660146822679</c:v>
                </c:pt>
                <c:pt idx="220">
                  <c:v>178.14720333373791</c:v>
                </c:pt>
                <c:pt idx="221">
                  <c:v>169.65555820857656</c:v>
                </c:pt>
                <c:pt idx="222">
                  <c:v>161.12145485778939</c:v>
                </c:pt>
                <c:pt idx="223">
                  <c:v>152.54468099024828</c:v>
                </c:pt>
                <c:pt idx="224">
                  <c:v>143.92502325336949</c:v>
                </c:pt>
                <c:pt idx="225">
                  <c:v>135.26226722780629</c:v>
                </c:pt>
                <c:pt idx="226">
                  <c:v>126.55619742211528</c:v>
                </c:pt>
                <c:pt idx="227">
                  <c:v>117.80659726739582</c:v>
                </c:pt>
                <c:pt idx="228">
                  <c:v>109.01324911190274</c:v>
                </c:pt>
                <c:pt idx="229">
                  <c:v>100.17593421563221</c:v>
                </c:pt>
                <c:pt idx="230">
                  <c:v>91.294432744880325</c:v>
                </c:pt>
                <c:pt idx="231">
                  <c:v>82.368523766774672</c:v>
                </c:pt>
                <c:pt idx="232">
                  <c:v>73.397985243778493</c:v>
                </c:pt>
                <c:pt idx="233">
                  <c:v>64.382594028167347</c:v>
                </c:pt>
                <c:pt idx="234">
                  <c:v>55.322125856478131</c:v>
                </c:pt>
                <c:pt idx="235">
                  <c:v>46.216355343930481</c:v>
                </c:pt>
                <c:pt idx="236">
                  <c:v>37.065055978820091</c:v>
                </c:pt>
                <c:pt idx="237">
                  <c:v>27.86800011688414</c:v>
                </c:pt>
                <c:pt idx="238">
                  <c:v>18.624958975638517</c:v>
                </c:pt>
                <c:pt idx="239">
                  <c:v>9.3357026286866613</c:v>
                </c:pt>
                <c:pt idx="240">
                  <c:v>4.7748471843078731E-14</c:v>
                </c:pt>
                <c:pt idx="241">
                  <c:v>-9.3823811418299989</c:v>
                </c:pt>
                <c:pt idx="242">
                  <c:v>-9.3823811418299989</c:v>
                </c:pt>
                <c:pt idx="243">
                  <c:v>-9.3823811418299989</c:v>
                </c:pt>
                <c:pt idx="244">
                  <c:v>-9.3823811418299989</c:v>
                </c:pt>
                <c:pt idx="245">
                  <c:v>-9.3823811418299989</c:v>
                </c:pt>
                <c:pt idx="246">
                  <c:v>-9.3823811418299989</c:v>
                </c:pt>
                <c:pt idx="247">
                  <c:v>-9.3823811418299989</c:v>
                </c:pt>
                <c:pt idx="248">
                  <c:v>-9.3823811418299989</c:v>
                </c:pt>
                <c:pt idx="249">
                  <c:v>-9.3823811418299989</c:v>
                </c:pt>
                <c:pt idx="250">
                  <c:v>-9.3823811418299989</c:v>
                </c:pt>
                <c:pt idx="251">
                  <c:v>-9.3823811418299989</c:v>
                </c:pt>
                <c:pt idx="252">
                  <c:v>-9.3823811418299989</c:v>
                </c:pt>
                <c:pt idx="253">
                  <c:v>-9.3823811418299989</c:v>
                </c:pt>
                <c:pt idx="254">
                  <c:v>-9.3823811418299989</c:v>
                </c:pt>
                <c:pt idx="255">
                  <c:v>-9.3823811418299989</c:v>
                </c:pt>
                <c:pt idx="256">
                  <c:v>-9.3823811418299989</c:v>
                </c:pt>
                <c:pt idx="257">
                  <c:v>-9.3823811418299989</c:v>
                </c:pt>
                <c:pt idx="258">
                  <c:v>-9.3823811418299989</c:v>
                </c:pt>
                <c:pt idx="259">
                  <c:v>-9.3823811418299989</c:v>
                </c:pt>
                <c:pt idx="260">
                  <c:v>-9.3823811418299989</c:v>
                </c:pt>
                <c:pt idx="261">
                  <c:v>-9.3823811418299989</c:v>
                </c:pt>
                <c:pt idx="262">
                  <c:v>-9.3823811418299989</c:v>
                </c:pt>
                <c:pt idx="263">
                  <c:v>-9.3823811418299989</c:v>
                </c:pt>
                <c:pt idx="264">
                  <c:v>-9.3823811418299989</c:v>
                </c:pt>
                <c:pt idx="265">
                  <c:v>-9.3823811418299989</c:v>
                </c:pt>
                <c:pt idx="266">
                  <c:v>-9.3823811418299989</c:v>
                </c:pt>
                <c:pt idx="267">
                  <c:v>-9.3823811418299989</c:v>
                </c:pt>
                <c:pt idx="268">
                  <c:v>-9.3823811418299989</c:v>
                </c:pt>
                <c:pt idx="269">
                  <c:v>-9.3823811418299989</c:v>
                </c:pt>
                <c:pt idx="270">
                  <c:v>-9.3823811418299989</c:v>
                </c:pt>
                <c:pt idx="271">
                  <c:v>-9.3823811418299989</c:v>
                </c:pt>
                <c:pt idx="272">
                  <c:v>-9.3823811418299989</c:v>
                </c:pt>
                <c:pt idx="273">
                  <c:v>-9.3823811418299989</c:v>
                </c:pt>
                <c:pt idx="274">
                  <c:v>-9.3823811418299989</c:v>
                </c:pt>
                <c:pt idx="275">
                  <c:v>-9.3823811418299989</c:v>
                </c:pt>
                <c:pt idx="276">
                  <c:v>-9.3823811418299989</c:v>
                </c:pt>
                <c:pt idx="277">
                  <c:v>-9.3823811418299989</c:v>
                </c:pt>
                <c:pt idx="278">
                  <c:v>-9.3823811418299989</c:v>
                </c:pt>
                <c:pt idx="279">
                  <c:v>-9.3823811418299989</c:v>
                </c:pt>
                <c:pt idx="280">
                  <c:v>-9.3823811418299989</c:v>
                </c:pt>
                <c:pt idx="281">
                  <c:v>-9.3823811418299989</c:v>
                </c:pt>
                <c:pt idx="282">
                  <c:v>-9.3823811418299989</c:v>
                </c:pt>
                <c:pt idx="283">
                  <c:v>-9.3823811418299989</c:v>
                </c:pt>
                <c:pt idx="284">
                  <c:v>-9.3823811418299989</c:v>
                </c:pt>
                <c:pt idx="285">
                  <c:v>-9.3823811418299989</c:v>
                </c:pt>
                <c:pt idx="286">
                  <c:v>-9.3823811418299989</c:v>
                </c:pt>
                <c:pt idx="287">
                  <c:v>-9.3823811418299989</c:v>
                </c:pt>
                <c:pt idx="288">
                  <c:v>-9.3823811418299989</c:v>
                </c:pt>
                <c:pt idx="289">
                  <c:v>-9.3823811418299989</c:v>
                </c:pt>
                <c:pt idx="290">
                  <c:v>-9.3823811418299989</c:v>
                </c:pt>
                <c:pt idx="291">
                  <c:v>-9.3823811418299989</c:v>
                </c:pt>
                <c:pt idx="292">
                  <c:v>-9.3823811418299989</c:v>
                </c:pt>
                <c:pt idx="293">
                  <c:v>-9.3823811418299989</c:v>
                </c:pt>
                <c:pt idx="294">
                  <c:v>-9.3823811418299989</c:v>
                </c:pt>
                <c:pt idx="295">
                  <c:v>-9.3823811418299989</c:v>
                </c:pt>
                <c:pt idx="296">
                  <c:v>-9.3823811418299989</c:v>
                </c:pt>
                <c:pt idx="297">
                  <c:v>-9.3823811418299989</c:v>
                </c:pt>
                <c:pt idx="298">
                  <c:v>-9.3823811418299989</c:v>
                </c:pt>
                <c:pt idx="299">
                  <c:v>-9.3823811418299989</c:v>
                </c:pt>
                <c:pt idx="300">
                  <c:v>-9.3823811418299989</c:v>
                </c:pt>
                <c:pt idx="301">
                  <c:v>-9.3823811418299989</c:v>
                </c:pt>
                <c:pt idx="302">
                  <c:v>-9.3823811418299989</c:v>
                </c:pt>
                <c:pt idx="303">
                  <c:v>-9.3823811418299989</c:v>
                </c:pt>
                <c:pt idx="304">
                  <c:v>-9.3823811418299989</c:v>
                </c:pt>
                <c:pt idx="305">
                  <c:v>-9.3823811418299989</c:v>
                </c:pt>
                <c:pt idx="306">
                  <c:v>-9.3823811418299989</c:v>
                </c:pt>
                <c:pt idx="307">
                  <c:v>-9.3823811418299989</c:v>
                </c:pt>
                <c:pt idx="308">
                  <c:v>-9.3823811418299989</c:v>
                </c:pt>
                <c:pt idx="309">
                  <c:v>-9.3823811418299989</c:v>
                </c:pt>
                <c:pt idx="310">
                  <c:v>-9.3823811418299989</c:v>
                </c:pt>
                <c:pt idx="311">
                  <c:v>-9.3823811418299989</c:v>
                </c:pt>
                <c:pt idx="312">
                  <c:v>-9.3823811418299989</c:v>
                </c:pt>
                <c:pt idx="313">
                  <c:v>-9.3823811418299989</c:v>
                </c:pt>
                <c:pt idx="314">
                  <c:v>-9.3823811418299989</c:v>
                </c:pt>
                <c:pt idx="315">
                  <c:v>-9.3823811418299989</c:v>
                </c:pt>
                <c:pt idx="316">
                  <c:v>-9.3823811418299989</c:v>
                </c:pt>
                <c:pt idx="317">
                  <c:v>-9.3823811418299989</c:v>
                </c:pt>
                <c:pt idx="318">
                  <c:v>-9.3823811418299989</c:v>
                </c:pt>
                <c:pt idx="319">
                  <c:v>-9.3823811418299989</c:v>
                </c:pt>
                <c:pt idx="320">
                  <c:v>-9.3823811418299989</c:v>
                </c:pt>
                <c:pt idx="321">
                  <c:v>-9.3823811418299989</c:v>
                </c:pt>
                <c:pt idx="322">
                  <c:v>-9.3823811418299989</c:v>
                </c:pt>
                <c:pt idx="323">
                  <c:v>-9.3823811418299989</c:v>
                </c:pt>
                <c:pt idx="324">
                  <c:v>-9.3823811418299989</c:v>
                </c:pt>
                <c:pt idx="325">
                  <c:v>-9.3823811418299989</c:v>
                </c:pt>
                <c:pt idx="326">
                  <c:v>-9.3823811418299989</c:v>
                </c:pt>
                <c:pt idx="327">
                  <c:v>-9.3823811418299989</c:v>
                </c:pt>
                <c:pt idx="328">
                  <c:v>-9.3823811418299989</c:v>
                </c:pt>
                <c:pt idx="329">
                  <c:v>-9.3823811418299989</c:v>
                </c:pt>
                <c:pt idx="330">
                  <c:v>-9.3823811418299989</c:v>
                </c:pt>
                <c:pt idx="331">
                  <c:v>-9.3823811418299989</c:v>
                </c:pt>
                <c:pt idx="332">
                  <c:v>-9.3823811418299989</c:v>
                </c:pt>
                <c:pt idx="333">
                  <c:v>-9.3823811418299989</c:v>
                </c:pt>
                <c:pt idx="334">
                  <c:v>-9.3823811418299989</c:v>
                </c:pt>
                <c:pt idx="335">
                  <c:v>-9.3823811418299989</c:v>
                </c:pt>
                <c:pt idx="336">
                  <c:v>-9.3823811418299989</c:v>
                </c:pt>
                <c:pt idx="337">
                  <c:v>-9.3823811418299989</c:v>
                </c:pt>
                <c:pt idx="338">
                  <c:v>-9.3823811418299989</c:v>
                </c:pt>
                <c:pt idx="339">
                  <c:v>-9.3823811418299989</c:v>
                </c:pt>
                <c:pt idx="340">
                  <c:v>-9.3823811418299989</c:v>
                </c:pt>
                <c:pt idx="341">
                  <c:v>-9.3823811418299989</c:v>
                </c:pt>
                <c:pt idx="342">
                  <c:v>-9.3823811418299989</c:v>
                </c:pt>
                <c:pt idx="343">
                  <c:v>-9.3823811418299989</c:v>
                </c:pt>
                <c:pt idx="344">
                  <c:v>-9.3823811418299989</c:v>
                </c:pt>
                <c:pt idx="345">
                  <c:v>-9.3823811418299989</c:v>
                </c:pt>
                <c:pt idx="346">
                  <c:v>-9.3823811418299989</c:v>
                </c:pt>
                <c:pt idx="347">
                  <c:v>-9.3823811418299989</c:v>
                </c:pt>
                <c:pt idx="348">
                  <c:v>-9.3823811418299989</c:v>
                </c:pt>
                <c:pt idx="349">
                  <c:v>-9.3823811418299989</c:v>
                </c:pt>
                <c:pt idx="350">
                  <c:v>-9.3823811418299989</c:v>
                </c:pt>
                <c:pt idx="351">
                  <c:v>-9.3823811418299989</c:v>
                </c:pt>
                <c:pt idx="352">
                  <c:v>-9.3823811418299989</c:v>
                </c:pt>
                <c:pt idx="353">
                  <c:v>-9.3823811418299989</c:v>
                </c:pt>
                <c:pt idx="354">
                  <c:v>-9.3823811418299989</c:v>
                </c:pt>
                <c:pt idx="355">
                  <c:v>-9.3823811418299989</c:v>
                </c:pt>
                <c:pt idx="356">
                  <c:v>-9.3823811418299989</c:v>
                </c:pt>
                <c:pt idx="357">
                  <c:v>-9.3823811418299989</c:v>
                </c:pt>
                <c:pt idx="358">
                  <c:v>-9.3823811418299989</c:v>
                </c:pt>
                <c:pt idx="359">
                  <c:v>-9.3823811418299989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9-4CAD-8CEA-09427709363A}"/>
            </c:ext>
          </c:extLst>
        </c:ser>
        <c:ser>
          <c:idx val="1"/>
          <c:order val="1"/>
          <c:tx>
            <c:strRef>
              <c:f>Mortgage!$G$5</c:f>
              <c:strCache>
                <c:ptCount val="1"/>
                <c:pt idx="0">
                  <c:v>Prin pmt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Mortgage!$G$6:$G$365</c:f>
              <c:numCache>
                <c:formatCode>"$"#,##0.00_);[Red]\("$"#,##0.00\)</c:formatCode>
                <c:ptCount val="360"/>
                <c:pt idx="0">
                  <c:v>566.87622836600917</c:v>
                </c:pt>
                <c:pt idx="1">
                  <c:v>569.71060950783931</c:v>
                </c:pt>
                <c:pt idx="2">
                  <c:v>572.55916255537863</c:v>
                </c:pt>
                <c:pt idx="3">
                  <c:v>575.4219583681554</c:v>
                </c:pt>
                <c:pt idx="4">
                  <c:v>578.2990681599963</c:v>
                </c:pt>
                <c:pt idx="5">
                  <c:v>581.19056350079632</c:v>
                </c:pt>
                <c:pt idx="6">
                  <c:v>584.09651631830025</c:v>
                </c:pt>
                <c:pt idx="7">
                  <c:v>587.01699889989163</c:v>
                </c:pt>
                <c:pt idx="8">
                  <c:v>589.95208389439131</c:v>
                </c:pt>
                <c:pt idx="9">
                  <c:v>592.90184431386319</c:v>
                </c:pt>
                <c:pt idx="10">
                  <c:v>595.86635353543261</c:v>
                </c:pt>
                <c:pt idx="11">
                  <c:v>598.8456853031098</c:v>
                </c:pt>
                <c:pt idx="12">
                  <c:v>601.83991372962532</c:v>
                </c:pt>
                <c:pt idx="13">
                  <c:v>604.84911329827355</c:v>
                </c:pt>
                <c:pt idx="14">
                  <c:v>607.8733588647649</c:v>
                </c:pt>
                <c:pt idx="15">
                  <c:v>610.91272565908866</c:v>
                </c:pt>
                <c:pt idx="16">
                  <c:v>613.96728928738412</c:v>
                </c:pt>
                <c:pt idx="17">
                  <c:v>617.03712573382109</c:v>
                </c:pt>
                <c:pt idx="18">
                  <c:v>620.12231136249034</c:v>
                </c:pt>
                <c:pt idx="19">
                  <c:v>623.22292291930285</c:v>
                </c:pt>
                <c:pt idx="20">
                  <c:v>626.33903753389927</c:v>
                </c:pt>
                <c:pt idx="21">
                  <c:v>629.47073272156877</c:v>
                </c:pt>
                <c:pt idx="22">
                  <c:v>632.61808638517664</c:v>
                </c:pt>
                <c:pt idx="23">
                  <c:v>635.78117681710228</c:v>
                </c:pt>
                <c:pt idx="24">
                  <c:v>638.96008270118796</c:v>
                </c:pt>
                <c:pt idx="25">
                  <c:v>642.1548831146938</c:v>
                </c:pt>
                <c:pt idx="26">
                  <c:v>645.36565753026707</c:v>
                </c:pt>
                <c:pt idx="27">
                  <c:v>648.59248581791849</c:v>
                </c:pt>
                <c:pt idx="28">
                  <c:v>651.83544824700789</c:v>
                </c:pt>
                <c:pt idx="29">
                  <c:v>655.09462548824308</c:v>
                </c:pt>
                <c:pt idx="30">
                  <c:v>658.37009861568413</c:v>
                </c:pt>
                <c:pt idx="31">
                  <c:v>661.66194910876266</c:v>
                </c:pt>
                <c:pt idx="32">
                  <c:v>664.97025885430639</c:v>
                </c:pt>
                <c:pt idx="33">
                  <c:v>668.29511014857803</c:v>
                </c:pt>
                <c:pt idx="34">
                  <c:v>671.6365856993209</c:v>
                </c:pt>
                <c:pt idx="35">
                  <c:v>674.99476862781739</c:v>
                </c:pt>
                <c:pt idx="36">
                  <c:v>678.36974247095645</c:v>
                </c:pt>
                <c:pt idx="37">
                  <c:v>681.76159118331111</c:v>
                </c:pt>
                <c:pt idx="38">
                  <c:v>685.17039913922781</c:v>
                </c:pt>
                <c:pt idx="39">
                  <c:v>688.59625113492393</c:v>
                </c:pt>
                <c:pt idx="40">
                  <c:v>692.0392323905985</c:v>
                </c:pt>
                <c:pt idx="41">
                  <c:v>695.49942855255176</c:v>
                </c:pt>
                <c:pt idx="42">
                  <c:v>698.97692569531432</c:v>
                </c:pt>
                <c:pt idx="43">
                  <c:v>702.47181032379103</c:v>
                </c:pt>
                <c:pt idx="44">
                  <c:v>705.98416937540992</c:v>
                </c:pt>
                <c:pt idx="45">
                  <c:v>709.514090222287</c:v>
                </c:pt>
                <c:pt idx="46">
                  <c:v>713.06166067339836</c:v>
                </c:pt>
                <c:pt idx="47">
                  <c:v>716.62696897676551</c:v>
                </c:pt>
                <c:pt idx="48">
                  <c:v>720.21010382164945</c:v>
                </c:pt>
                <c:pt idx="49">
                  <c:v>723.81115434075764</c:v>
                </c:pt>
                <c:pt idx="50">
                  <c:v>727.43021011246128</c:v>
                </c:pt>
                <c:pt idx="51">
                  <c:v>731.06736116302363</c:v>
                </c:pt>
                <c:pt idx="52">
                  <c:v>734.7226979688387</c:v>
                </c:pt>
                <c:pt idx="53">
                  <c:v>738.39631145868293</c:v>
                </c:pt>
                <c:pt idx="54">
                  <c:v>742.08829301597643</c:v>
                </c:pt>
                <c:pt idx="55">
                  <c:v>745.79873448105627</c:v>
                </c:pt>
                <c:pt idx="56">
                  <c:v>749.52772815346157</c:v>
                </c:pt>
                <c:pt idx="57">
                  <c:v>753.27536679422883</c:v>
                </c:pt>
                <c:pt idx="58">
                  <c:v>757.04174362820004</c:v>
                </c:pt>
                <c:pt idx="59">
                  <c:v>760.82695234634093</c:v>
                </c:pt>
                <c:pt idx="60">
                  <c:v>764.63108710807273</c:v>
                </c:pt>
                <c:pt idx="61">
                  <c:v>768.45424254361296</c:v>
                </c:pt>
                <c:pt idx="62">
                  <c:v>772.29651375633102</c:v>
                </c:pt>
                <c:pt idx="63">
                  <c:v>776.15799632511266</c:v>
                </c:pt>
                <c:pt idx="64">
                  <c:v>780.0387863067383</c:v>
                </c:pt>
                <c:pt idx="65">
                  <c:v>783.93898023827205</c:v>
                </c:pt>
                <c:pt idx="66">
                  <c:v>787.85867513946346</c:v>
                </c:pt>
                <c:pt idx="67">
                  <c:v>791.79796851516085</c:v>
                </c:pt>
                <c:pt idx="68">
                  <c:v>795.75695835773649</c:v>
                </c:pt>
                <c:pt idx="69">
                  <c:v>799.73574314952521</c:v>
                </c:pt>
                <c:pt idx="70">
                  <c:v>803.73442186527291</c:v>
                </c:pt>
                <c:pt idx="71">
                  <c:v>807.75309397459932</c:v>
                </c:pt>
                <c:pt idx="72">
                  <c:v>811.79185944447227</c:v>
                </c:pt>
                <c:pt idx="73">
                  <c:v>815.85081874169464</c:v>
                </c:pt>
                <c:pt idx="74">
                  <c:v>819.93007283540305</c:v>
                </c:pt>
                <c:pt idx="75">
                  <c:v>824.02972319958008</c:v>
                </c:pt>
                <c:pt idx="76">
                  <c:v>828.14987181557808</c:v>
                </c:pt>
                <c:pt idx="77">
                  <c:v>832.29062117465605</c:v>
                </c:pt>
                <c:pt idx="78">
                  <c:v>836.45207428052913</c:v>
                </c:pt>
                <c:pt idx="79">
                  <c:v>840.63433465193179</c:v>
                </c:pt>
                <c:pt idx="80">
                  <c:v>844.8375063251915</c:v>
                </c:pt>
                <c:pt idx="81">
                  <c:v>849.06169385681733</c:v>
                </c:pt>
                <c:pt idx="82">
                  <c:v>853.3070023261015</c:v>
                </c:pt>
                <c:pt idx="83">
                  <c:v>857.57353733773198</c:v>
                </c:pt>
                <c:pt idx="84">
                  <c:v>861.86140502442061</c:v>
                </c:pt>
                <c:pt idx="85">
                  <c:v>866.17071204954277</c:v>
                </c:pt>
                <c:pt idx="86">
                  <c:v>870.50156560979053</c:v>
                </c:pt>
                <c:pt idx="87">
                  <c:v>874.85407343783947</c:v>
                </c:pt>
                <c:pt idx="88">
                  <c:v>879.22834380502866</c:v>
                </c:pt>
                <c:pt idx="89">
                  <c:v>883.62448552405385</c:v>
                </c:pt>
                <c:pt idx="90">
                  <c:v>888.04260795167409</c:v>
                </c:pt>
                <c:pt idx="91">
                  <c:v>892.4828209914325</c:v>
                </c:pt>
                <c:pt idx="92">
                  <c:v>896.94523509638964</c:v>
                </c:pt>
                <c:pt idx="93">
                  <c:v>901.42996127187155</c:v>
                </c:pt>
                <c:pt idx="94">
                  <c:v>905.93711107823094</c:v>
                </c:pt>
                <c:pt idx="95">
                  <c:v>910.46679663362215</c:v>
                </c:pt>
                <c:pt idx="96">
                  <c:v>915.01913061679022</c:v>
                </c:pt>
                <c:pt idx="97">
                  <c:v>919.59422626987418</c:v>
                </c:pt>
                <c:pt idx="98">
                  <c:v>924.19219740122355</c:v>
                </c:pt>
                <c:pt idx="99">
                  <c:v>928.81315838822957</c:v>
                </c:pt>
                <c:pt idx="100">
                  <c:v>933.45722418017067</c:v>
                </c:pt>
                <c:pt idx="101">
                  <c:v>938.1245103010715</c:v>
                </c:pt>
                <c:pt idx="102">
                  <c:v>942.81513285257688</c:v>
                </c:pt>
                <c:pt idx="103">
                  <c:v>947.52920851683984</c:v>
                </c:pt>
                <c:pt idx="104">
                  <c:v>952.26685455942413</c:v>
                </c:pt>
                <c:pt idx="105">
                  <c:v>957.02818883222119</c:v>
                </c:pt>
                <c:pt idx="106">
                  <c:v>961.81332977638226</c:v>
                </c:pt>
                <c:pt idx="107">
                  <c:v>966.62239642526413</c:v>
                </c:pt>
                <c:pt idx="108">
                  <c:v>971.45550840739043</c:v>
                </c:pt>
                <c:pt idx="109">
                  <c:v>976.31278594942728</c:v>
                </c:pt>
                <c:pt idx="110">
                  <c:v>981.19434987917452</c:v>
                </c:pt>
                <c:pt idx="111">
                  <c:v>986.10032162857033</c:v>
                </c:pt>
                <c:pt idx="112">
                  <c:v>991.03082323671322</c:v>
                </c:pt>
                <c:pt idx="113">
                  <c:v>995.98597735289673</c:v>
                </c:pt>
                <c:pt idx="114">
                  <c:v>1000.9659072396612</c:v>
                </c:pt>
                <c:pt idx="115">
                  <c:v>1005.9707367758596</c:v>
                </c:pt>
                <c:pt idx="116">
                  <c:v>1011.0005904597389</c:v>
                </c:pt>
                <c:pt idx="117">
                  <c:v>1016.0555934120375</c:v>
                </c:pt>
                <c:pt idx="118">
                  <c:v>1021.1358713790978</c:v>
                </c:pt>
                <c:pt idx="119">
                  <c:v>1026.2415507359933</c:v>
                </c:pt>
                <c:pt idx="120">
                  <c:v>1031.3727584896733</c:v>
                </c:pt>
                <c:pt idx="121">
                  <c:v>1036.5296222821216</c:v>
                </c:pt>
                <c:pt idx="122">
                  <c:v>1041.7122703935324</c:v>
                </c:pt>
                <c:pt idx="123">
                  <c:v>1046.9208317455</c:v>
                </c:pt>
                <c:pt idx="124">
                  <c:v>1052.1554359042275</c:v>
                </c:pt>
                <c:pt idx="125">
                  <c:v>1057.4162130837485</c:v>
                </c:pt>
                <c:pt idx="126">
                  <c:v>1062.7032941491673</c:v>
                </c:pt>
                <c:pt idx="127">
                  <c:v>1068.016810619913</c:v>
                </c:pt>
                <c:pt idx="128">
                  <c:v>1073.3568946730127</c:v>
                </c:pt>
                <c:pt idx="129">
                  <c:v>1078.7236791463779</c:v>
                </c:pt>
                <c:pt idx="130">
                  <c:v>1084.1172975421096</c:v>
                </c:pt>
                <c:pt idx="131">
                  <c:v>1089.5378840298204</c:v>
                </c:pt>
                <c:pt idx="132">
                  <c:v>1094.9855734499693</c:v>
                </c:pt>
                <c:pt idx="133">
                  <c:v>1100.460501317219</c:v>
                </c:pt>
                <c:pt idx="134">
                  <c:v>1105.9628038238052</c:v>
                </c:pt>
                <c:pt idx="135">
                  <c:v>1111.4926178429243</c:v>
                </c:pt>
                <c:pt idx="136">
                  <c:v>1117.0500809321388</c:v>
                </c:pt>
                <c:pt idx="137">
                  <c:v>1122.6353313367997</c:v>
                </c:pt>
                <c:pt idx="138">
                  <c:v>1128.2485079934836</c:v>
                </c:pt>
                <c:pt idx="139">
                  <c:v>1133.889750533451</c:v>
                </c:pt>
                <c:pt idx="140">
                  <c:v>1139.5591992861182</c:v>
                </c:pt>
                <c:pt idx="141">
                  <c:v>1145.2569952825488</c:v>
                </c:pt>
                <c:pt idx="142">
                  <c:v>1150.9832802589617</c:v>
                </c:pt>
                <c:pt idx="143">
                  <c:v>1156.7381966602563</c:v>
                </c:pt>
                <c:pt idx="144">
                  <c:v>1162.5218876435576</c:v>
                </c:pt>
                <c:pt idx="145">
                  <c:v>1168.3344970817755</c:v>
                </c:pt>
                <c:pt idx="146">
                  <c:v>1174.1761695671844</c:v>
                </c:pt>
                <c:pt idx="147">
                  <c:v>1180.0470504150203</c:v>
                </c:pt>
                <c:pt idx="148">
                  <c:v>1185.9472856670955</c:v>
                </c:pt>
                <c:pt idx="149">
                  <c:v>1191.8770220954309</c:v>
                </c:pt>
                <c:pt idx="150">
                  <c:v>1197.836407205908</c:v>
                </c:pt>
                <c:pt idx="151">
                  <c:v>1203.8255892419375</c:v>
                </c:pt>
                <c:pt idx="152">
                  <c:v>1209.8447171881471</c:v>
                </c:pt>
                <c:pt idx="153">
                  <c:v>1215.8939407740879</c:v>
                </c:pt>
                <c:pt idx="154">
                  <c:v>1221.9734104779584</c:v>
                </c:pt>
                <c:pt idx="155">
                  <c:v>1228.0832775303481</c:v>
                </c:pt>
                <c:pt idx="156">
                  <c:v>1234.2236939179998</c:v>
                </c:pt>
                <c:pt idx="157">
                  <c:v>1240.3948123875898</c:v>
                </c:pt>
                <c:pt idx="158">
                  <c:v>1246.5967864495278</c:v>
                </c:pt>
                <c:pt idx="159">
                  <c:v>1252.8297703817755</c:v>
                </c:pt>
                <c:pt idx="160">
                  <c:v>1259.0939192336846</c:v>
                </c:pt>
                <c:pt idx="161">
                  <c:v>1265.3893888298528</c:v>
                </c:pt>
                <c:pt idx="162">
                  <c:v>1271.7163357740019</c:v>
                </c:pt>
                <c:pt idx="163">
                  <c:v>1278.0749174528721</c:v>
                </c:pt>
                <c:pt idx="164">
                  <c:v>1284.4652920401363</c:v>
                </c:pt>
                <c:pt idx="165">
                  <c:v>1290.8876185003373</c:v>
                </c:pt>
                <c:pt idx="166">
                  <c:v>1297.3420565928388</c:v>
                </c:pt>
                <c:pt idx="167">
                  <c:v>1303.828766875803</c:v>
                </c:pt>
                <c:pt idx="168">
                  <c:v>1310.3479107101821</c:v>
                </c:pt>
                <c:pt idx="169">
                  <c:v>1316.8996502637328</c:v>
                </c:pt>
                <c:pt idx="170">
                  <c:v>1323.4841485150516</c:v>
                </c:pt>
                <c:pt idx="171">
                  <c:v>1330.101569257627</c:v>
                </c:pt>
                <c:pt idx="172">
                  <c:v>1336.7520771039151</c:v>
                </c:pt>
                <c:pt idx="173">
                  <c:v>1343.4358374894346</c:v>
                </c:pt>
                <c:pt idx="174">
                  <c:v>1350.1530166768819</c:v>
                </c:pt>
                <c:pt idx="175">
                  <c:v>1356.9037817602662</c:v>
                </c:pt>
                <c:pt idx="176">
                  <c:v>1363.6883006690675</c:v>
                </c:pt>
                <c:pt idx="177">
                  <c:v>1370.5067421724129</c:v>
                </c:pt>
                <c:pt idx="178">
                  <c:v>1377.3592758832749</c:v>
                </c:pt>
                <c:pt idx="179">
                  <c:v>1384.2460722626913</c:v>
                </c:pt>
                <c:pt idx="180">
                  <c:v>1391.1673026240046</c:v>
                </c:pt>
                <c:pt idx="181">
                  <c:v>1398.1231391371248</c:v>
                </c:pt>
                <c:pt idx="182">
                  <c:v>1405.1137548328104</c:v>
                </c:pt>
                <c:pt idx="183">
                  <c:v>1412.1393236069744</c:v>
                </c:pt>
                <c:pt idx="184">
                  <c:v>1419.2000202250092</c:v>
                </c:pt>
                <c:pt idx="185">
                  <c:v>1426.2960203261343</c:v>
                </c:pt>
                <c:pt idx="186">
                  <c:v>1433.4275004277649</c:v>
                </c:pt>
                <c:pt idx="187">
                  <c:v>1440.5946379299037</c:v>
                </c:pt>
                <c:pt idx="188">
                  <c:v>1447.7976111195533</c:v>
                </c:pt>
                <c:pt idx="189">
                  <c:v>1455.036599175151</c:v>
                </c:pt>
                <c:pt idx="190">
                  <c:v>1462.3117821710268</c:v>
                </c:pt>
                <c:pt idx="191">
                  <c:v>1469.623341081882</c:v>
                </c:pt>
                <c:pt idx="192">
                  <c:v>1476.9714577872915</c:v>
                </c:pt>
                <c:pt idx="193">
                  <c:v>1484.3563150762279</c:v>
                </c:pt>
                <c:pt idx="194">
                  <c:v>1491.7780966516091</c:v>
                </c:pt>
                <c:pt idx="195">
                  <c:v>1499.2369871348671</c:v>
                </c:pt>
                <c:pt idx="196">
                  <c:v>1506.7331720705415</c:v>
                </c:pt>
                <c:pt idx="197">
                  <c:v>1514.2668379308941</c:v>
                </c:pt>
                <c:pt idx="198">
                  <c:v>1521.8381721205485</c:v>
                </c:pt>
                <c:pt idx="199">
                  <c:v>1529.4473629811514</c:v>
                </c:pt>
                <c:pt idx="200">
                  <c:v>1537.0945997960571</c:v>
                </c:pt>
                <c:pt idx="201">
                  <c:v>1544.7800727950373</c:v>
                </c:pt>
                <c:pt idx="202">
                  <c:v>1552.5039731590125</c:v>
                </c:pt>
                <c:pt idx="203">
                  <c:v>1560.2664930248075</c:v>
                </c:pt>
                <c:pt idx="204">
                  <c:v>1568.0678254899317</c:v>
                </c:pt>
                <c:pt idx="205">
                  <c:v>1575.9081646173813</c:v>
                </c:pt>
                <c:pt idx="206">
                  <c:v>1583.7877054404682</c:v>
                </c:pt>
                <c:pt idx="207">
                  <c:v>1591.7066439676705</c:v>
                </c:pt>
                <c:pt idx="208">
                  <c:v>1599.665177187509</c:v>
                </c:pt>
                <c:pt idx="209">
                  <c:v>1607.6635030734465</c:v>
                </c:pt>
                <c:pt idx="210">
                  <c:v>1615.7018205888137</c:v>
                </c:pt>
                <c:pt idx="211">
                  <c:v>1623.7803296917577</c:v>
                </c:pt>
                <c:pt idx="212">
                  <c:v>1631.8992313402166</c:v>
                </c:pt>
                <c:pt idx="213">
                  <c:v>1640.0587274969175</c:v>
                </c:pt>
                <c:pt idx="214">
                  <c:v>1648.2590211344022</c:v>
                </c:pt>
                <c:pt idx="215">
                  <c:v>1656.5003162400742</c:v>
                </c:pt>
                <c:pt idx="216">
                  <c:v>1664.7828178212746</c:v>
                </c:pt>
                <c:pt idx="217">
                  <c:v>1673.1067319103809</c:v>
                </c:pt>
                <c:pt idx="218">
                  <c:v>1681.4722655699329</c:v>
                </c:pt>
                <c:pt idx="219">
                  <c:v>1689.8796268977826</c:v>
                </c:pt>
                <c:pt idx="220">
                  <c:v>1698.3290250322714</c:v>
                </c:pt>
                <c:pt idx="221">
                  <c:v>1706.8206701574327</c:v>
                </c:pt>
                <c:pt idx="222">
                  <c:v>1715.35477350822</c:v>
                </c:pt>
                <c:pt idx="223">
                  <c:v>1723.9315473757611</c:v>
                </c:pt>
                <c:pt idx="224">
                  <c:v>1732.5512051126398</c:v>
                </c:pt>
                <c:pt idx="225">
                  <c:v>1741.2139611382031</c:v>
                </c:pt>
                <c:pt idx="226">
                  <c:v>1749.9200309438941</c:v>
                </c:pt>
                <c:pt idx="227">
                  <c:v>1758.6696310986135</c:v>
                </c:pt>
                <c:pt idx="228">
                  <c:v>1767.4629792541066</c:v>
                </c:pt>
                <c:pt idx="229">
                  <c:v>1776.3002941503771</c:v>
                </c:pt>
                <c:pt idx="230">
                  <c:v>1785.1817956211289</c:v>
                </c:pt>
                <c:pt idx="231">
                  <c:v>1794.1077045992347</c:v>
                </c:pt>
                <c:pt idx="232">
                  <c:v>1803.0782431222308</c:v>
                </c:pt>
                <c:pt idx="233">
                  <c:v>1812.0936343378419</c:v>
                </c:pt>
                <c:pt idx="234">
                  <c:v>1821.1541025095312</c:v>
                </c:pt>
                <c:pt idx="235">
                  <c:v>1830.2598730220789</c:v>
                </c:pt>
                <c:pt idx="236">
                  <c:v>1839.4111723871893</c:v>
                </c:pt>
                <c:pt idx="237">
                  <c:v>1848.6082282491252</c:v>
                </c:pt>
                <c:pt idx="238">
                  <c:v>1857.8512693903708</c:v>
                </c:pt>
                <c:pt idx="239">
                  <c:v>1867.1405257373226</c:v>
                </c:pt>
                <c:pt idx="240">
                  <c:v>1876.4762283660093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9-4CAD-8CEA-094277093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947791"/>
        <c:axId val="1678406543"/>
      </c:barChart>
      <c:catAx>
        <c:axId val="4849477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8406543"/>
        <c:crosses val="autoZero"/>
        <c:auto val="1"/>
        <c:lblAlgn val="ctr"/>
        <c:lblOffset val="100"/>
        <c:noMultiLvlLbl val="0"/>
      </c:catAx>
      <c:valAx>
        <c:axId val="167840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47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14</xdr:row>
      <xdr:rowOff>1905</xdr:rowOff>
    </xdr:from>
    <xdr:to>
      <xdr:col>14</xdr:col>
      <xdr:colOff>811530</xdr:colOff>
      <xdr:row>29</xdr:row>
      <xdr:rowOff>20955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012AF5-C9E6-4414-A930-A44AB14E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1"/>
  <sheetViews>
    <sheetView tabSelected="1" workbookViewId="0">
      <selection activeCell="H17" sqref="H17"/>
    </sheetView>
  </sheetViews>
  <sheetFormatPr defaultColWidth="14.44140625" defaultRowHeight="15" customHeight="1" x14ac:dyDescent="0.3"/>
  <cols>
    <col min="1" max="3" width="8.6640625" customWidth="1"/>
    <col min="4" max="4" width="13.6640625" customWidth="1"/>
    <col min="5" max="5" width="13.44140625" customWidth="1"/>
    <col min="6" max="6" width="11.5546875" customWidth="1"/>
    <col min="7" max="7" width="11.88671875" customWidth="1"/>
    <col min="8" max="8" width="15.109375" customWidth="1"/>
    <col min="9" max="9" width="7" customWidth="1"/>
    <col min="10" max="10" width="3.109375" style="16" customWidth="1"/>
    <col min="11" max="11" width="8.6640625" customWidth="1"/>
    <col min="12" max="12" width="16.33203125" bestFit="1" customWidth="1"/>
    <col min="13" max="13" width="18.88671875" customWidth="1"/>
    <col min="14" max="14" width="11.88671875" customWidth="1"/>
    <col min="15" max="15" width="12.44140625" customWidth="1"/>
    <col min="16" max="16" width="28.6640625" customWidth="1"/>
    <col min="17" max="17" width="11.6640625" customWidth="1"/>
    <col min="18" max="18" width="11.21875" bestFit="1" customWidth="1"/>
    <col min="19" max="19" width="10" customWidth="1"/>
    <col min="20" max="20" width="9.33203125" bestFit="1" customWidth="1"/>
    <col min="21" max="28" width="8.6640625" customWidth="1"/>
  </cols>
  <sheetData>
    <row r="1" spans="1:20" ht="18" x14ac:dyDescent="0.35">
      <c r="A1" s="14" t="s">
        <v>21</v>
      </c>
    </row>
    <row r="2" spans="1:20" ht="14.25" customHeight="1" x14ac:dyDescent="0.3">
      <c r="K2" s="15"/>
    </row>
    <row r="3" spans="1:20" ht="14.25" customHeight="1" x14ac:dyDescent="0.3">
      <c r="A3" s="13" t="s">
        <v>23</v>
      </c>
      <c r="K3" s="13" t="s">
        <v>22</v>
      </c>
    </row>
    <row r="4" spans="1:20" ht="14.25" customHeight="1" x14ac:dyDescent="0.3">
      <c r="D4" s="2" t="s">
        <v>2</v>
      </c>
      <c r="E4" s="2"/>
      <c r="F4" s="2"/>
      <c r="G4" s="2"/>
      <c r="H4" s="2" t="s">
        <v>3</v>
      </c>
      <c r="I4" s="2"/>
      <c r="K4" s="15"/>
      <c r="L4" s="15" t="s">
        <v>78</v>
      </c>
      <c r="M4" s="10">
        <v>0.06</v>
      </c>
      <c r="N4" s="1" t="s">
        <v>0</v>
      </c>
    </row>
    <row r="5" spans="1:20" ht="14.25" customHeight="1" x14ac:dyDescent="0.3">
      <c r="A5" s="1" t="s">
        <v>9</v>
      </c>
      <c r="B5" s="9" t="s">
        <v>20</v>
      </c>
      <c r="C5" s="1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11</v>
      </c>
      <c r="I5" s="2"/>
      <c r="K5" s="15"/>
      <c r="L5" s="15" t="s">
        <v>46</v>
      </c>
      <c r="M5" s="11">
        <v>20</v>
      </c>
      <c r="N5" s="1" t="s">
        <v>1</v>
      </c>
    </row>
    <row r="6" spans="1:20" ht="14.25" customHeight="1" x14ac:dyDescent="0.3">
      <c r="A6" s="1">
        <v>1</v>
      </c>
      <c r="B6" s="1">
        <v>1</v>
      </c>
      <c r="C6" s="1">
        <v>1</v>
      </c>
      <c r="D6" s="3">
        <f>M7</f>
        <v>261920</v>
      </c>
      <c r="E6" s="66">
        <f>PMT(M4/12,M5*12,D6,0,0)</f>
        <v>-1876.4762283660093</v>
      </c>
      <c r="F6" s="5">
        <f>D6*($M$4/12)</f>
        <v>1309.6000000000001</v>
      </c>
      <c r="G6" s="6">
        <f>IF(F6&lt;=0,0,-(E6+F6))</f>
        <v>566.87622836600917</v>
      </c>
      <c r="H6" s="5">
        <f t="shared" ref="H6:H260" si="0">D6-G6</f>
        <v>261353.12377163398</v>
      </c>
      <c r="I6" s="5"/>
      <c r="L6" s="15" t="s">
        <v>80</v>
      </c>
      <c r="M6" s="11">
        <v>12</v>
      </c>
      <c r="N6" s="15" t="s">
        <v>30</v>
      </c>
      <c r="R6" s="15" t="s">
        <v>81</v>
      </c>
      <c r="S6" s="15" t="s">
        <v>82</v>
      </c>
      <c r="T6" s="15" t="s">
        <v>82</v>
      </c>
    </row>
    <row r="7" spans="1:20" ht="14.25" customHeight="1" thickBot="1" x14ac:dyDescent="0.35">
      <c r="A7" s="1">
        <f t="shared" ref="A7:A261" si="1">A6+1</f>
        <v>2</v>
      </c>
      <c r="B7" s="1">
        <f t="shared" ref="B7:B17" si="2">B6+1</f>
        <v>2</v>
      </c>
      <c r="C7" s="1">
        <v>1</v>
      </c>
      <c r="D7" s="5">
        <f t="shared" ref="D7:D261" si="3">H6</f>
        <v>261353.12377163398</v>
      </c>
      <c r="E7" s="6">
        <f>IF(H6&gt;0,E6,0)</f>
        <v>-1876.4762283660093</v>
      </c>
      <c r="F7" s="5">
        <f>D7*($M$4/12)</f>
        <v>1306.76561885817</v>
      </c>
      <c r="G7" s="6">
        <f t="shared" ref="G7:G70" si="4">IF(F7&lt;=0,0,-(E7+F7))</f>
        <v>569.71060950783931</v>
      </c>
      <c r="H7" s="5">
        <f t="shared" si="0"/>
        <v>260783.41316212615</v>
      </c>
      <c r="I7" s="5"/>
      <c r="L7" s="15" t="s">
        <v>79</v>
      </c>
      <c r="M7" s="57">
        <f>Q16</f>
        <v>261920</v>
      </c>
      <c r="P7" s="54" t="s">
        <v>6</v>
      </c>
      <c r="Q7" s="54" t="s">
        <v>7</v>
      </c>
      <c r="R7" s="43" t="s">
        <v>15</v>
      </c>
      <c r="S7" s="54" t="s">
        <v>8</v>
      </c>
      <c r="T7" s="54" t="s">
        <v>16</v>
      </c>
    </row>
    <row r="8" spans="1:20" ht="14.25" customHeight="1" thickBot="1" x14ac:dyDescent="0.35">
      <c r="A8" s="1">
        <f t="shared" si="1"/>
        <v>3</v>
      </c>
      <c r="B8" s="1">
        <f t="shared" si="2"/>
        <v>3</v>
      </c>
      <c r="C8" s="1">
        <v>1</v>
      </c>
      <c r="D8" s="5">
        <f t="shared" si="3"/>
        <v>260783.41316212615</v>
      </c>
      <c r="E8" s="6">
        <f t="shared" ref="E8:E71" si="5">IF(H7&gt;0,E7,0)</f>
        <v>-1876.4762283660093</v>
      </c>
      <c r="F8" s="5">
        <f>D8*($M$4/12)</f>
        <v>1303.9170658106307</v>
      </c>
      <c r="G8" s="6">
        <f t="shared" si="4"/>
        <v>572.55916255537863</v>
      </c>
      <c r="H8" s="5">
        <f t="shared" si="0"/>
        <v>260210.85399957077</v>
      </c>
      <c r="I8" s="5"/>
      <c r="L8" s="15" t="s">
        <v>28</v>
      </c>
      <c r="M8" s="58">
        <f>PMT(M4/M6,M5*M6,M7,0,0)</f>
        <v>-1876.4762283660093</v>
      </c>
      <c r="P8" s="62" t="s">
        <v>74</v>
      </c>
      <c r="Q8" s="63">
        <v>327400</v>
      </c>
      <c r="R8" s="63">
        <v>450</v>
      </c>
      <c r="S8" s="63">
        <v>5400</v>
      </c>
      <c r="T8" s="63">
        <v>1000</v>
      </c>
    </row>
    <row r="9" spans="1:20" ht="14.25" customHeight="1" x14ac:dyDescent="0.3">
      <c r="A9" s="1">
        <f t="shared" si="1"/>
        <v>4</v>
      </c>
      <c r="B9" s="1">
        <f t="shared" si="2"/>
        <v>4</v>
      </c>
      <c r="C9" s="1">
        <v>1</v>
      </c>
      <c r="D9" s="5">
        <f t="shared" si="3"/>
        <v>260210.85399957077</v>
      </c>
      <c r="E9" s="6">
        <f t="shared" si="5"/>
        <v>-1876.4762283660093</v>
      </c>
      <c r="F9" s="5">
        <f>D9*($M$4/12)</f>
        <v>1301.0542699978539</v>
      </c>
      <c r="G9" s="6">
        <f t="shared" si="4"/>
        <v>575.4219583681554</v>
      </c>
      <c r="H9" s="5">
        <f t="shared" si="0"/>
        <v>259635.43204120261</v>
      </c>
      <c r="I9" s="5"/>
      <c r="P9" s="62" t="s">
        <v>75</v>
      </c>
      <c r="Q9" s="63">
        <v>400000</v>
      </c>
      <c r="R9" s="63">
        <v>500</v>
      </c>
      <c r="S9" s="63">
        <v>6800</v>
      </c>
      <c r="T9" s="63">
        <v>1000</v>
      </c>
    </row>
    <row r="10" spans="1:20" ht="14.25" customHeight="1" x14ac:dyDescent="0.3">
      <c r="A10" s="1">
        <f t="shared" si="1"/>
        <v>5</v>
      </c>
      <c r="B10" s="1">
        <f t="shared" si="2"/>
        <v>5</v>
      </c>
      <c r="C10" s="1">
        <v>1</v>
      </c>
      <c r="D10" s="5">
        <f t="shared" si="3"/>
        <v>259635.43204120261</v>
      </c>
      <c r="E10" s="6">
        <f t="shared" si="5"/>
        <v>-1876.4762283660093</v>
      </c>
      <c r="F10" s="5">
        <f>D10*($M$4/12)</f>
        <v>1298.177160206013</v>
      </c>
      <c r="G10" s="6">
        <f t="shared" si="4"/>
        <v>578.2990681599963</v>
      </c>
      <c r="H10" s="5">
        <f t="shared" si="0"/>
        <v>259057.13297304261</v>
      </c>
      <c r="I10" s="5"/>
      <c r="P10" s="62" t="s">
        <v>76</v>
      </c>
      <c r="Q10" s="63">
        <f>275000+30000</f>
        <v>305000</v>
      </c>
      <c r="R10" s="63">
        <v>650</v>
      </c>
      <c r="S10" s="63">
        <v>5300</v>
      </c>
      <c r="T10" s="63">
        <v>1000</v>
      </c>
    </row>
    <row r="11" spans="1:20" ht="14.25" customHeight="1" x14ac:dyDescent="0.3">
      <c r="A11" s="1">
        <f t="shared" si="1"/>
        <v>6</v>
      </c>
      <c r="B11" s="1">
        <f t="shared" si="2"/>
        <v>6</v>
      </c>
      <c r="C11" s="1">
        <v>1</v>
      </c>
      <c r="D11" s="5">
        <f t="shared" si="3"/>
        <v>259057.13297304261</v>
      </c>
      <c r="E11" s="6">
        <f t="shared" si="5"/>
        <v>-1876.4762283660093</v>
      </c>
      <c r="F11" s="5">
        <f>D11*($M$4/12)</f>
        <v>1295.285664865213</v>
      </c>
      <c r="G11" s="6">
        <f t="shared" si="4"/>
        <v>581.19056350079632</v>
      </c>
      <c r="H11" s="5">
        <f t="shared" si="0"/>
        <v>258475.94240954181</v>
      </c>
      <c r="I11" s="5"/>
      <c r="P11" s="64" t="s">
        <v>77</v>
      </c>
      <c r="Q11" s="65">
        <v>225000</v>
      </c>
      <c r="R11" s="65">
        <v>300</v>
      </c>
      <c r="S11" s="65">
        <v>5000</v>
      </c>
      <c r="T11" s="65">
        <v>1000</v>
      </c>
    </row>
    <row r="12" spans="1:20" ht="14.25" customHeight="1" x14ac:dyDescent="0.3">
      <c r="A12" s="1">
        <f t="shared" si="1"/>
        <v>7</v>
      </c>
      <c r="B12" s="1">
        <f t="shared" si="2"/>
        <v>7</v>
      </c>
      <c r="C12" s="1">
        <v>1</v>
      </c>
      <c r="D12" s="5">
        <f t="shared" si="3"/>
        <v>258475.94240954181</v>
      </c>
      <c r="E12" s="6">
        <f t="shared" si="5"/>
        <v>-1876.4762283660093</v>
      </c>
      <c r="F12" s="5">
        <f>D12*($M$4/12)</f>
        <v>1292.3797120477091</v>
      </c>
      <c r="G12" s="6">
        <f t="shared" si="4"/>
        <v>584.09651631830025</v>
      </c>
      <c r="H12" s="5">
        <f t="shared" si="0"/>
        <v>257891.84589322351</v>
      </c>
      <c r="I12" s="5"/>
      <c r="Q12" s="4"/>
      <c r="R12" s="4"/>
      <c r="S12" s="4"/>
    </row>
    <row r="13" spans="1:20" ht="14.25" customHeight="1" x14ac:dyDescent="0.3">
      <c r="A13" s="1">
        <f t="shared" si="1"/>
        <v>8</v>
      </c>
      <c r="B13" s="1">
        <f t="shared" si="2"/>
        <v>8</v>
      </c>
      <c r="C13" s="1">
        <v>1</v>
      </c>
      <c r="D13" s="5">
        <f t="shared" si="3"/>
        <v>257891.84589322351</v>
      </c>
      <c r="E13" s="6">
        <f t="shared" si="5"/>
        <v>-1876.4762283660093</v>
      </c>
      <c r="F13" s="5">
        <f>D13*($M$4/12)</f>
        <v>1289.4592294661177</v>
      </c>
      <c r="G13" s="6">
        <f t="shared" si="4"/>
        <v>587.01699889989163</v>
      </c>
      <c r="H13" s="5">
        <f t="shared" si="0"/>
        <v>257304.82889432361</v>
      </c>
      <c r="I13" s="5"/>
      <c r="P13" s="2" t="s">
        <v>6</v>
      </c>
      <c r="Q13" s="61" t="s">
        <v>74</v>
      </c>
      <c r="R13" s="60"/>
    </row>
    <row r="14" spans="1:20" ht="14.25" customHeight="1" x14ac:dyDescent="0.3">
      <c r="A14" s="1">
        <f t="shared" si="1"/>
        <v>9</v>
      </c>
      <c r="B14" s="1">
        <f t="shared" si="2"/>
        <v>9</v>
      </c>
      <c r="C14" s="1">
        <v>1</v>
      </c>
      <c r="D14" s="5">
        <f t="shared" si="3"/>
        <v>257304.82889432361</v>
      </c>
      <c r="E14" s="6">
        <f t="shared" si="5"/>
        <v>-1876.4762283660093</v>
      </c>
      <c r="F14" s="5">
        <f>D14*($M$4/12)</f>
        <v>1286.524144471618</v>
      </c>
      <c r="G14" s="6">
        <f t="shared" si="4"/>
        <v>589.95208389439131</v>
      </c>
      <c r="H14" s="5">
        <f t="shared" si="0"/>
        <v>256714.87681042921</v>
      </c>
      <c r="I14" s="5"/>
      <c r="M14" s="7"/>
      <c r="N14" s="7"/>
      <c r="P14" s="2" t="s">
        <v>17</v>
      </c>
      <c r="Q14" s="7">
        <f>VLOOKUP($Q$13,$P$8:$S$13,2,TRUE)</f>
        <v>327400</v>
      </c>
      <c r="R14" s="7"/>
    </row>
    <row r="15" spans="1:20" ht="14.25" customHeight="1" x14ac:dyDescent="0.3">
      <c r="A15" s="1">
        <f t="shared" si="1"/>
        <v>10</v>
      </c>
      <c r="B15" s="1">
        <f t="shared" si="2"/>
        <v>10</v>
      </c>
      <c r="C15" s="1">
        <v>1</v>
      </c>
      <c r="D15" s="5">
        <f t="shared" si="3"/>
        <v>256714.87681042921</v>
      </c>
      <c r="E15" s="6">
        <f t="shared" si="5"/>
        <v>-1876.4762283660093</v>
      </c>
      <c r="F15" s="5">
        <f>D15*($M$4/12)</f>
        <v>1283.5743840521461</v>
      </c>
      <c r="G15" s="6">
        <f t="shared" si="4"/>
        <v>592.90184431386319</v>
      </c>
      <c r="H15" s="5">
        <f t="shared" si="0"/>
        <v>256121.97496611535</v>
      </c>
      <c r="I15" s="5"/>
      <c r="P15" s="2" t="s">
        <v>18</v>
      </c>
      <c r="Q15" s="7">
        <f>R15*Q14</f>
        <v>65480</v>
      </c>
      <c r="R15" s="8">
        <v>0.2</v>
      </c>
    </row>
    <row r="16" spans="1:20" ht="14.25" customHeight="1" x14ac:dyDescent="0.3">
      <c r="A16" s="1">
        <f t="shared" si="1"/>
        <v>11</v>
      </c>
      <c r="B16" s="1">
        <f t="shared" si="2"/>
        <v>11</v>
      </c>
      <c r="C16" s="1">
        <v>1</v>
      </c>
      <c r="D16" s="5">
        <f t="shared" si="3"/>
        <v>256121.97496611535</v>
      </c>
      <c r="E16" s="6">
        <f t="shared" si="5"/>
        <v>-1876.4762283660093</v>
      </c>
      <c r="F16" s="5">
        <f>D16*($M$4/12)</f>
        <v>1280.6098748305767</v>
      </c>
      <c r="G16" s="6">
        <f t="shared" si="4"/>
        <v>595.86635353543261</v>
      </c>
      <c r="H16" s="5">
        <f t="shared" si="0"/>
        <v>255526.1086125799</v>
      </c>
      <c r="I16" s="5"/>
      <c r="P16" s="2" t="s">
        <v>19</v>
      </c>
      <c r="Q16" s="22">
        <f>Q14-Q15</f>
        <v>261920</v>
      </c>
    </row>
    <row r="17" spans="1:18" ht="14.25" customHeight="1" x14ac:dyDescent="0.3">
      <c r="A17" s="1">
        <f t="shared" si="1"/>
        <v>12</v>
      </c>
      <c r="B17" s="1">
        <f t="shared" si="2"/>
        <v>12</v>
      </c>
      <c r="C17" s="1">
        <v>1</v>
      </c>
      <c r="D17" s="5">
        <f t="shared" si="3"/>
        <v>255526.1086125799</v>
      </c>
      <c r="E17" s="6">
        <f t="shared" si="5"/>
        <v>-1876.4762283660093</v>
      </c>
      <c r="F17" s="5">
        <f>D17*($M$4/12)</f>
        <v>1277.6305430628995</v>
      </c>
      <c r="G17" s="6">
        <f t="shared" si="4"/>
        <v>598.8456853031098</v>
      </c>
      <c r="H17" s="5">
        <f t="shared" si="0"/>
        <v>254927.26292727678</v>
      </c>
      <c r="I17" s="5"/>
    </row>
    <row r="18" spans="1:18" ht="14.25" customHeight="1" x14ac:dyDescent="0.3">
      <c r="A18" s="1">
        <f t="shared" si="1"/>
        <v>13</v>
      </c>
      <c r="B18" s="9">
        <f>B6</f>
        <v>1</v>
      </c>
      <c r="C18" s="1">
        <f t="shared" ref="C18:C272" si="6">C6+1</f>
        <v>2</v>
      </c>
      <c r="D18" s="5">
        <f t="shared" si="3"/>
        <v>254927.26292727678</v>
      </c>
      <c r="E18" s="6">
        <f t="shared" si="5"/>
        <v>-1876.4762283660093</v>
      </c>
      <c r="F18" s="5">
        <f>D18*($M$4/12)</f>
        <v>1274.636314636384</v>
      </c>
      <c r="G18" s="6">
        <f t="shared" si="4"/>
        <v>601.83991372962532</v>
      </c>
      <c r="H18" s="5">
        <f t="shared" si="0"/>
        <v>254325.42301354714</v>
      </c>
      <c r="I18" s="5"/>
      <c r="Q18" s="1" t="s">
        <v>4</v>
      </c>
      <c r="R18" s="1" t="s">
        <v>5</v>
      </c>
    </row>
    <row r="19" spans="1:18" ht="14.25" customHeight="1" x14ac:dyDescent="0.3">
      <c r="A19" s="1">
        <f t="shared" si="1"/>
        <v>14</v>
      </c>
      <c r="B19" s="9">
        <f t="shared" ref="B19:B82" si="7">B7</f>
        <v>2</v>
      </c>
      <c r="C19" s="1">
        <f t="shared" si="6"/>
        <v>2</v>
      </c>
      <c r="D19" s="5">
        <f t="shared" si="3"/>
        <v>254325.42301354714</v>
      </c>
      <c r="E19" s="6">
        <f t="shared" si="5"/>
        <v>-1876.4762283660093</v>
      </c>
      <c r="F19" s="5">
        <f>D19*($M$4/12)</f>
        <v>1271.6271150677358</v>
      </c>
      <c r="G19" s="6">
        <f t="shared" si="4"/>
        <v>604.84911329827355</v>
      </c>
      <c r="H19" s="5">
        <f t="shared" si="0"/>
        <v>253720.57390024888</v>
      </c>
      <c r="I19" s="5"/>
      <c r="P19" s="2" t="s">
        <v>83</v>
      </c>
      <c r="Q19" s="3">
        <f>-M8</f>
        <v>1876.4762283660093</v>
      </c>
      <c r="R19" s="3">
        <f t="shared" ref="R19:R20" si="8">Q19*12</f>
        <v>22517.714740392112</v>
      </c>
    </row>
    <row r="20" spans="1:18" ht="14.25" customHeight="1" x14ac:dyDescent="0.3">
      <c r="A20" s="1">
        <f t="shared" si="1"/>
        <v>15</v>
      </c>
      <c r="B20" s="9">
        <f t="shared" si="7"/>
        <v>3</v>
      </c>
      <c r="C20" s="1">
        <f t="shared" si="6"/>
        <v>2</v>
      </c>
      <c r="D20" s="5">
        <f t="shared" si="3"/>
        <v>253720.57390024888</v>
      </c>
      <c r="E20" s="6">
        <f t="shared" si="5"/>
        <v>-1876.4762283660093</v>
      </c>
      <c r="F20" s="5">
        <f>D20*($M$4/12)</f>
        <v>1268.6028695012444</v>
      </c>
      <c r="G20" s="6">
        <f t="shared" si="4"/>
        <v>607.8733588647649</v>
      </c>
      <c r="H20" s="5">
        <f t="shared" si="0"/>
        <v>253112.70054138411</v>
      </c>
      <c r="I20" s="5"/>
      <c r="P20" s="2" t="s">
        <v>15</v>
      </c>
      <c r="Q20" s="12">
        <f>VLOOKUP($Q$13,$P$8:$S$13,3)</f>
        <v>450</v>
      </c>
      <c r="R20" s="3">
        <f t="shared" si="8"/>
        <v>5400</v>
      </c>
    </row>
    <row r="21" spans="1:18" ht="14.25" customHeight="1" x14ac:dyDescent="0.3">
      <c r="A21" s="1">
        <f t="shared" si="1"/>
        <v>16</v>
      </c>
      <c r="B21" s="9">
        <f t="shared" si="7"/>
        <v>4</v>
      </c>
      <c r="C21" s="1">
        <f t="shared" si="6"/>
        <v>2</v>
      </c>
      <c r="D21" s="5">
        <f t="shared" si="3"/>
        <v>253112.70054138411</v>
      </c>
      <c r="E21" s="6">
        <f t="shared" si="5"/>
        <v>-1876.4762283660093</v>
      </c>
      <c r="F21" s="5">
        <f>D21*($M$4/12)</f>
        <v>1265.5635027069206</v>
      </c>
      <c r="G21" s="6">
        <f t="shared" si="4"/>
        <v>610.91272565908866</v>
      </c>
      <c r="H21" s="5">
        <f t="shared" si="0"/>
        <v>252501.78781572502</v>
      </c>
      <c r="I21" s="5"/>
      <c r="P21" s="2" t="s">
        <v>16</v>
      </c>
      <c r="Q21" s="3">
        <f t="shared" ref="Q21:Q22" si="9">R21/12</f>
        <v>83.333333333333329</v>
      </c>
      <c r="R21" s="12">
        <f>INDEX($P$7:$T$11,MATCH($Q$13,$P$7:$P$11,0),MATCH($P$21,$P$7:$T$7,0))</f>
        <v>1000</v>
      </c>
    </row>
    <row r="22" spans="1:18" ht="14.25" customHeight="1" x14ac:dyDescent="0.3">
      <c r="A22" s="1">
        <f t="shared" si="1"/>
        <v>17</v>
      </c>
      <c r="B22" s="9">
        <f t="shared" si="7"/>
        <v>5</v>
      </c>
      <c r="C22" s="1">
        <f t="shared" si="6"/>
        <v>2</v>
      </c>
      <c r="D22" s="5">
        <f t="shared" si="3"/>
        <v>252501.78781572502</v>
      </c>
      <c r="E22" s="6">
        <f t="shared" si="5"/>
        <v>-1876.4762283660093</v>
      </c>
      <c r="F22" s="5">
        <f>D22*($M$4/12)</f>
        <v>1262.5089390786252</v>
      </c>
      <c r="G22" s="6">
        <f t="shared" si="4"/>
        <v>613.96728928738412</v>
      </c>
      <c r="H22" s="5">
        <f t="shared" si="0"/>
        <v>251887.82052643763</v>
      </c>
      <c r="I22" s="5"/>
      <c r="P22" s="2" t="s">
        <v>8</v>
      </c>
      <c r="Q22" s="3">
        <f>R22/12</f>
        <v>450</v>
      </c>
      <c r="R22" s="12">
        <f>INDEX($P$7:$S$11,MATCH($Q$13,$P$7:$P$11,0),MATCH($P$22,$P$7:$S$7,0))</f>
        <v>5400</v>
      </c>
    </row>
    <row r="23" spans="1:18" ht="14.25" customHeight="1" thickBot="1" x14ac:dyDescent="0.35">
      <c r="A23" s="1">
        <f t="shared" si="1"/>
        <v>18</v>
      </c>
      <c r="B23" s="9">
        <f t="shared" si="7"/>
        <v>6</v>
      </c>
      <c r="C23" s="1">
        <f t="shared" si="6"/>
        <v>2</v>
      </c>
      <c r="D23" s="5">
        <f t="shared" si="3"/>
        <v>251887.82052643763</v>
      </c>
      <c r="E23" s="6">
        <f t="shared" si="5"/>
        <v>-1876.4762283660093</v>
      </c>
      <c r="F23" s="5">
        <f>D23*($M$4/12)</f>
        <v>1259.4391026321882</v>
      </c>
      <c r="G23" s="6">
        <f t="shared" si="4"/>
        <v>617.03712573382109</v>
      </c>
      <c r="H23" s="5">
        <f t="shared" si="0"/>
        <v>251270.7834007038</v>
      </c>
      <c r="I23" s="5"/>
      <c r="P23" s="2"/>
      <c r="Q23" s="59"/>
      <c r="R23" s="59"/>
    </row>
    <row r="24" spans="1:18" ht="14.25" customHeight="1" x14ac:dyDescent="0.3">
      <c r="A24" s="1">
        <f t="shared" si="1"/>
        <v>19</v>
      </c>
      <c r="B24" s="9">
        <f t="shared" si="7"/>
        <v>7</v>
      </c>
      <c r="C24" s="1">
        <f t="shared" si="6"/>
        <v>2</v>
      </c>
      <c r="D24" s="5">
        <f t="shared" si="3"/>
        <v>251270.7834007038</v>
      </c>
      <c r="E24" s="6">
        <f t="shared" si="5"/>
        <v>-1876.4762283660093</v>
      </c>
      <c r="F24" s="5">
        <f>D24*($M$4/12)</f>
        <v>1256.353917003519</v>
      </c>
      <c r="G24" s="6">
        <f t="shared" si="4"/>
        <v>620.12231136249034</v>
      </c>
      <c r="H24" s="5">
        <f t="shared" si="0"/>
        <v>250650.6610893413</v>
      </c>
      <c r="I24" s="5"/>
      <c r="P24" s="2" t="s">
        <v>84</v>
      </c>
      <c r="Q24" s="3">
        <f>SUM(Q19:Q23)</f>
        <v>2859.8095616993428</v>
      </c>
      <c r="R24" s="3">
        <f t="shared" ref="Q24:R24" si="10">SUM(R19:R23)</f>
        <v>34317.714740392112</v>
      </c>
    </row>
    <row r="25" spans="1:18" ht="14.25" customHeight="1" x14ac:dyDescent="0.3">
      <c r="A25" s="1">
        <f t="shared" si="1"/>
        <v>20</v>
      </c>
      <c r="B25" s="9">
        <f t="shared" si="7"/>
        <v>8</v>
      </c>
      <c r="C25" s="1">
        <f t="shared" si="6"/>
        <v>2</v>
      </c>
      <c r="D25" s="5">
        <f t="shared" si="3"/>
        <v>250650.6610893413</v>
      </c>
      <c r="E25" s="6">
        <f t="shared" si="5"/>
        <v>-1876.4762283660093</v>
      </c>
      <c r="F25" s="5">
        <f>D25*($M$4/12)</f>
        <v>1253.2533054467065</v>
      </c>
      <c r="G25" s="6">
        <f t="shared" si="4"/>
        <v>623.22292291930285</v>
      </c>
      <c r="H25" s="5">
        <f t="shared" si="0"/>
        <v>250027.43816642201</v>
      </c>
      <c r="I25" s="5"/>
    </row>
    <row r="26" spans="1:18" ht="14.25" customHeight="1" x14ac:dyDescent="0.3">
      <c r="A26" s="1">
        <f t="shared" si="1"/>
        <v>21</v>
      </c>
      <c r="B26" s="9">
        <f t="shared" si="7"/>
        <v>9</v>
      </c>
      <c r="C26" s="1">
        <f t="shared" si="6"/>
        <v>2</v>
      </c>
      <c r="D26" s="5">
        <f t="shared" si="3"/>
        <v>250027.43816642201</v>
      </c>
      <c r="E26" s="6">
        <f t="shared" si="5"/>
        <v>-1876.4762283660093</v>
      </c>
      <c r="F26" s="5">
        <f>D26*($M$4/12)</f>
        <v>1250.13719083211</v>
      </c>
      <c r="G26" s="6">
        <f t="shared" si="4"/>
        <v>626.33903753389927</v>
      </c>
      <c r="H26" s="5">
        <f t="shared" si="0"/>
        <v>249401.09912888811</v>
      </c>
      <c r="I26" s="5"/>
      <c r="P26" s="2"/>
    </row>
    <row r="27" spans="1:18" ht="14.25" customHeight="1" x14ac:dyDescent="0.3">
      <c r="A27" s="1">
        <f t="shared" si="1"/>
        <v>22</v>
      </c>
      <c r="B27" s="9">
        <f t="shared" si="7"/>
        <v>10</v>
      </c>
      <c r="C27" s="1">
        <f t="shared" si="6"/>
        <v>2</v>
      </c>
      <c r="D27" s="5">
        <f t="shared" si="3"/>
        <v>249401.09912888811</v>
      </c>
      <c r="E27" s="6">
        <f t="shared" si="5"/>
        <v>-1876.4762283660093</v>
      </c>
      <c r="F27" s="5">
        <f>D27*($M$4/12)</f>
        <v>1247.0054956444405</v>
      </c>
      <c r="G27" s="6">
        <f t="shared" si="4"/>
        <v>629.47073272156877</v>
      </c>
      <c r="H27" s="5">
        <f t="shared" si="0"/>
        <v>248771.62839616655</v>
      </c>
      <c r="I27" s="5"/>
    </row>
    <row r="28" spans="1:18" ht="14.25" customHeight="1" x14ac:dyDescent="0.3">
      <c r="A28" s="1">
        <f t="shared" si="1"/>
        <v>23</v>
      </c>
      <c r="B28" s="9">
        <f t="shared" si="7"/>
        <v>11</v>
      </c>
      <c r="C28" s="1">
        <f t="shared" si="6"/>
        <v>2</v>
      </c>
      <c r="D28" s="5">
        <f t="shared" si="3"/>
        <v>248771.62839616655</v>
      </c>
      <c r="E28" s="6">
        <f t="shared" si="5"/>
        <v>-1876.4762283660093</v>
      </c>
      <c r="F28" s="5">
        <f>D28*($M$4/12)</f>
        <v>1243.8581419808327</v>
      </c>
      <c r="G28" s="6">
        <f t="shared" si="4"/>
        <v>632.61808638517664</v>
      </c>
      <c r="H28" s="5">
        <f t="shared" si="0"/>
        <v>248139.01030978138</v>
      </c>
      <c r="I28" s="5"/>
    </row>
    <row r="29" spans="1:18" ht="14.25" customHeight="1" x14ac:dyDescent="0.3">
      <c r="A29" s="1">
        <f t="shared" si="1"/>
        <v>24</v>
      </c>
      <c r="B29" s="9">
        <f t="shared" si="7"/>
        <v>12</v>
      </c>
      <c r="C29" s="1">
        <f t="shared" si="6"/>
        <v>2</v>
      </c>
      <c r="D29" s="5">
        <f t="shared" si="3"/>
        <v>248139.01030978138</v>
      </c>
      <c r="E29" s="6">
        <f t="shared" si="5"/>
        <v>-1876.4762283660093</v>
      </c>
      <c r="F29" s="5">
        <f>D29*($M$4/12)</f>
        <v>1240.695051548907</v>
      </c>
      <c r="G29" s="6">
        <f t="shared" si="4"/>
        <v>635.78117681710228</v>
      </c>
      <c r="H29" s="5">
        <f t="shared" si="0"/>
        <v>247503.22913296428</v>
      </c>
      <c r="I29" s="5"/>
    </row>
    <row r="30" spans="1:18" ht="14.25" customHeight="1" x14ac:dyDescent="0.3">
      <c r="A30" s="1">
        <f t="shared" si="1"/>
        <v>25</v>
      </c>
      <c r="B30" s="9">
        <f t="shared" si="7"/>
        <v>1</v>
      </c>
      <c r="C30" s="1">
        <f t="shared" si="6"/>
        <v>3</v>
      </c>
      <c r="D30" s="5">
        <f t="shared" si="3"/>
        <v>247503.22913296428</v>
      </c>
      <c r="E30" s="6">
        <f t="shared" si="5"/>
        <v>-1876.4762283660093</v>
      </c>
      <c r="F30" s="5">
        <f>D30*($M$4/12)</f>
        <v>1237.5161456648214</v>
      </c>
      <c r="G30" s="6">
        <f t="shared" si="4"/>
        <v>638.96008270118796</v>
      </c>
      <c r="H30" s="5">
        <f t="shared" si="0"/>
        <v>246864.2690502631</v>
      </c>
      <c r="I30" s="5"/>
    </row>
    <row r="31" spans="1:18" ht="14.25" customHeight="1" x14ac:dyDescent="0.3">
      <c r="A31" s="1">
        <f t="shared" si="1"/>
        <v>26</v>
      </c>
      <c r="B31" s="9">
        <f t="shared" si="7"/>
        <v>2</v>
      </c>
      <c r="C31" s="1">
        <f t="shared" si="6"/>
        <v>3</v>
      </c>
      <c r="D31" s="5">
        <f t="shared" si="3"/>
        <v>246864.2690502631</v>
      </c>
      <c r="E31" s="6">
        <f t="shared" si="5"/>
        <v>-1876.4762283660093</v>
      </c>
      <c r="F31" s="5">
        <f>D31*($M$4/12)</f>
        <v>1234.3213452513155</v>
      </c>
      <c r="G31" s="6">
        <f t="shared" si="4"/>
        <v>642.1548831146938</v>
      </c>
      <c r="H31" s="5">
        <f t="shared" si="0"/>
        <v>246222.11416714842</v>
      </c>
      <c r="I31" s="5"/>
    </row>
    <row r="32" spans="1:18" ht="14.25" customHeight="1" x14ac:dyDescent="0.3">
      <c r="A32" s="1">
        <f t="shared" si="1"/>
        <v>27</v>
      </c>
      <c r="B32" s="9">
        <f t="shared" si="7"/>
        <v>3</v>
      </c>
      <c r="C32" s="1">
        <f t="shared" si="6"/>
        <v>3</v>
      </c>
      <c r="D32" s="5">
        <f t="shared" si="3"/>
        <v>246222.11416714842</v>
      </c>
      <c r="E32" s="6">
        <f t="shared" si="5"/>
        <v>-1876.4762283660093</v>
      </c>
      <c r="F32" s="5">
        <f>D32*($M$4/12)</f>
        <v>1231.1105708357422</v>
      </c>
      <c r="G32" s="6">
        <f t="shared" si="4"/>
        <v>645.36565753026707</v>
      </c>
      <c r="H32" s="5">
        <f t="shared" si="0"/>
        <v>245576.74850961816</v>
      </c>
      <c r="I32" s="5"/>
    </row>
    <row r="33" spans="1:9" ht="14.25" customHeight="1" x14ac:dyDescent="0.3">
      <c r="A33" s="1">
        <f t="shared" si="1"/>
        <v>28</v>
      </c>
      <c r="B33" s="9">
        <f t="shared" si="7"/>
        <v>4</v>
      </c>
      <c r="C33" s="1">
        <f t="shared" si="6"/>
        <v>3</v>
      </c>
      <c r="D33" s="5">
        <f t="shared" si="3"/>
        <v>245576.74850961816</v>
      </c>
      <c r="E33" s="6">
        <f t="shared" si="5"/>
        <v>-1876.4762283660093</v>
      </c>
      <c r="F33" s="5">
        <f>D33*($M$4/12)</f>
        <v>1227.8837425480908</v>
      </c>
      <c r="G33" s="6">
        <f t="shared" si="4"/>
        <v>648.59248581791849</v>
      </c>
      <c r="H33" s="5">
        <f t="shared" si="0"/>
        <v>244928.15602380026</v>
      </c>
      <c r="I33" s="5"/>
    </row>
    <row r="34" spans="1:9" ht="14.25" customHeight="1" x14ac:dyDescent="0.3">
      <c r="A34" s="1">
        <f t="shared" si="1"/>
        <v>29</v>
      </c>
      <c r="B34" s="9">
        <f t="shared" si="7"/>
        <v>5</v>
      </c>
      <c r="C34" s="1">
        <f t="shared" si="6"/>
        <v>3</v>
      </c>
      <c r="D34" s="5">
        <f t="shared" si="3"/>
        <v>244928.15602380026</v>
      </c>
      <c r="E34" s="6">
        <f t="shared" si="5"/>
        <v>-1876.4762283660093</v>
      </c>
      <c r="F34" s="5">
        <f>D34*($M$4/12)</f>
        <v>1224.6407801190014</v>
      </c>
      <c r="G34" s="6">
        <f t="shared" si="4"/>
        <v>651.83544824700789</v>
      </c>
      <c r="H34" s="5">
        <f t="shared" si="0"/>
        <v>244276.32057555325</v>
      </c>
      <c r="I34" s="5"/>
    </row>
    <row r="35" spans="1:9" ht="14.25" customHeight="1" x14ac:dyDescent="0.3">
      <c r="A35" s="1">
        <f t="shared" si="1"/>
        <v>30</v>
      </c>
      <c r="B35" s="9">
        <f t="shared" si="7"/>
        <v>6</v>
      </c>
      <c r="C35" s="1">
        <f t="shared" si="6"/>
        <v>3</v>
      </c>
      <c r="D35" s="5">
        <f t="shared" si="3"/>
        <v>244276.32057555325</v>
      </c>
      <c r="E35" s="6">
        <f t="shared" si="5"/>
        <v>-1876.4762283660093</v>
      </c>
      <c r="F35" s="5">
        <f>D35*($M$4/12)</f>
        <v>1221.3816028777662</v>
      </c>
      <c r="G35" s="6">
        <f t="shared" si="4"/>
        <v>655.09462548824308</v>
      </c>
      <c r="H35" s="5">
        <f t="shared" si="0"/>
        <v>243621.22595006501</v>
      </c>
      <c r="I35" s="5"/>
    </row>
    <row r="36" spans="1:9" ht="14.25" customHeight="1" x14ac:dyDescent="0.3">
      <c r="A36" s="1">
        <f t="shared" si="1"/>
        <v>31</v>
      </c>
      <c r="B36" s="9">
        <f t="shared" si="7"/>
        <v>7</v>
      </c>
      <c r="C36" s="1">
        <f t="shared" si="6"/>
        <v>3</v>
      </c>
      <c r="D36" s="5">
        <f t="shared" si="3"/>
        <v>243621.22595006501</v>
      </c>
      <c r="E36" s="6">
        <f t="shared" si="5"/>
        <v>-1876.4762283660093</v>
      </c>
      <c r="F36" s="5">
        <f>D36*($M$4/12)</f>
        <v>1218.1061297503252</v>
      </c>
      <c r="G36" s="6">
        <f t="shared" si="4"/>
        <v>658.37009861568413</v>
      </c>
      <c r="H36" s="5">
        <f t="shared" si="0"/>
        <v>242962.85585144933</v>
      </c>
      <c r="I36" s="5"/>
    </row>
    <row r="37" spans="1:9" ht="14.25" customHeight="1" x14ac:dyDescent="0.3">
      <c r="A37" s="1">
        <f t="shared" si="1"/>
        <v>32</v>
      </c>
      <c r="B37" s="9">
        <f t="shared" si="7"/>
        <v>8</v>
      </c>
      <c r="C37" s="1">
        <f t="shared" si="6"/>
        <v>3</v>
      </c>
      <c r="D37" s="5">
        <f t="shared" si="3"/>
        <v>242962.85585144933</v>
      </c>
      <c r="E37" s="6">
        <f t="shared" si="5"/>
        <v>-1876.4762283660093</v>
      </c>
      <c r="F37" s="5">
        <f>D37*($M$4/12)</f>
        <v>1214.8142792572467</v>
      </c>
      <c r="G37" s="6">
        <f t="shared" si="4"/>
        <v>661.66194910876266</v>
      </c>
      <c r="H37" s="5">
        <f t="shared" si="0"/>
        <v>242301.19390234057</v>
      </c>
      <c r="I37" s="5"/>
    </row>
    <row r="38" spans="1:9" ht="14.25" customHeight="1" x14ac:dyDescent="0.3">
      <c r="A38" s="1">
        <f t="shared" si="1"/>
        <v>33</v>
      </c>
      <c r="B38" s="9">
        <f t="shared" si="7"/>
        <v>9</v>
      </c>
      <c r="C38" s="1">
        <f t="shared" si="6"/>
        <v>3</v>
      </c>
      <c r="D38" s="5">
        <f t="shared" si="3"/>
        <v>242301.19390234057</v>
      </c>
      <c r="E38" s="6">
        <f t="shared" si="5"/>
        <v>-1876.4762283660093</v>
      </c>
      <c r="F38" s="5">
        <f>D38*($M$4/12)</f>
        <v>1211.5059695117029</v>
      </c>
      <c r="G38" s="6">
        <f t="shared" si="4"/>
        <v>664.97025885430639</v>
      </c>
      <c r="H38" s="5">
        <f t="shared" si="0"/>
        <v>241636.22364348627</v>
      </c>
      <c r="I38" s="5"/>
    </row>
    <row r="39" spans="1:9" ht="14.25" customHeight="1" x14ac:dyDescent="0.3">
      <c r="A39" s="1">
        <f t="shared" si="1"/>
        <v>34</v>
      </c>
      <c r="B39" s="9">
        <f t="shared" si="7"/>
        <v>10</v>
      </c>
      <c r="C39" s="1">
        <f t="shared" si="6"/>
        <v>3</v>
      </c>
      <c r="D39" s="5">
        <f t="shared" si="3"/>
        <v>241636.22364348627</v>
      </c>
      <c r="E39" s="6">
        <f t="shared" si="5"/>
        <v>-1876.4762283660093</v>
      </c>
      <c r="F39" s="5">
        <f>D39*($M$4/12)</f>
        <v>1208.1811182174313</v>
      </c>
      <c r="G39" s="6">
        <f t="shared" si="4"/>
        <v>668.29511014857803</v>
      </c>
      <c r="H39" s="5">
        <f t="shared" si="0"/>
        <v>240967.92853333769</v>
      </c>
      <c r="I39" s="5"/>
    </row>
    <row r="40" spans="1:9" ht="14.25" customHeight="1" x14ac:dyDescent="0.3">
      <c r="A40" s="1">
        <f t="shared" si="1"/>
        <v>35</v>
      </c>
      <c r="B40" s="9">
        <f t="shared" si="7"/>
        <v>11</v>
      </c>
      <c r="C40" s="1">
        <f t="shared" si="6"/>
        <v>3</v>
      </c>
      <c r="D40" s="5">
        <f t="shared" si="3"/>
        <v>240967.92853333769</v>
      </c>
      <c r="E40" s="6">
        <f t="shared" si="5"/>
        <v>-1876.4762283660093</v>
      </c>
      <c r="F40" s="5">
        <f>D40*($M$4/12)</f>
        <v>1204.8396426666884</v>
      </c>
      <c r="G40" s="6">
        <f t="shared" si="4"/>
        <v>671.6365856993209</v>
      </c>
      <c r="H40" s="5">
        <f t="shared" si="0"/>
        <v>240296.29194763838</v>
      </c>
      <c r="I40" s="5"/>
    </row>
    <row r="41" spans="1:9" ht="14.25" customHeight="1" x14ac:dyDescent="0.3">
      <c r="A41" s="1">
        <f t="shared" si="1"/>
        <v>36</v>
      </c>
      <c r="B41" s="9">
        <f t="shared" si="7"/>
        <v>12</v>
      </c>
      <c r="C41" s="1">
        <f t="shared" si="6"/>
        <v>3</v>
      </c>
      <c r="D41" s="5">
        <f t="shared" si="3"/>
        <v>240296.29194763838</v>
      </c>
      <c r="E41" s="6">
        <f t="shared" si="5"/>
        <v>-1876.4762283660093</v>
      </c>
      <c r="F41" s="5">
        <f>D41*($M$4/12)</f>
        <v>1201.4814597381919</v>
      </c>
      <c r="G41" s="6">
        <f t="shared" si="4"/>
        <v>674.99476862781739</v>
      </c>
      <c r="H41" s="5">
        <f t="shared" si="0"/>
        <v>239621.29717901058</v>
      </c>
      <c r="I41" s="5"/>
    </row>
    <row r="42" spans="1:9" ht="14.25" customHeight="1" x14ac:dyDescent="0.3">
      <c r="A42" s="1">
        <f t="shared" si="1"/>
        <v>37</v>
      </c>
      <c r="B42" s="9">
        <f t="shared" si="7"/>
        <v>1</v>
      </c>
      <c r="C42" s="1">
        <f t="shared" si="6"/>
        <v>4</v>
      </c>
      <c r="D42" s="5">
        <f t="shared" si="3"/>
        <v>239621.29717901058</v>
      </c>
      <c r="E42" s="6">
        <f t="shared" si="5"/>
        <v>-1876.4762283660093</v>
      </c>
      <c r="F42" s="5">
        <f>D42*($M$4/12)</f>
        <v>1198.1064858950529</v>
      </c>
      <c r="G42" s="6">
        <f t="shared" si="4"/>
        <v>678.36974247095645</v>
      </c>
      <c r="H42" s="5">
        <f t="shared" si="0"/>
        <v>238942.92743653961</v>
      </c>
      <c r="I42" s="5"/>
    </row>
    <row r="43" spans="1:9" ht="14.25" customHeight="1" x14ac:dyDescent="0.3">
      <c r="A43" s="1">
        <f t="shared" si="1"/>
        <v>38</v>
      </c>
      <c r="B43" s="9">
        <f t="shared" si="7"/>
        <v>2</v>
      </c>
      <c r="C43" s="1">
        <f t="shared" si="6"/>
        <v>4</v>
      </c>
      <c r="D43" s="5">
        <f t="shared" si="3"/>
        <v>238942.92743653961</v>
      </c>
      <c r="E43" s="6">
        <f t="shared" si="5"/>
        <v>-1876.4762283660093</v>
      </c>
      <c r="F43" s="5">
        <f>D43*($M$4/12)</f>
        <v>1194.7146371826982</v>
      </c>
      <c r="G43" s="6">
        <f t="shared" si="4"/>
        <v>681.76159118331111</v>
      </c>
      <c r="H43" s="5">
        <f t="shared" si="0"/>
        <v>238261.1658453563</v>
      </c>
      <c r="I43" s="5"/>
    </row>
    <row r="44" spans="1:9" ht="14.25" customHeight="1" x14ac:dyDescent="0.3">
      <c r="A44" s="1">
        <f t="shared" si="1"/>
        <v>39</v>
      </c>
      <c r="B44" s="9">
        <f t="shared" si="7"/>
        <v>3</v>
      </c>
      <c r="C44" s="1">
        <f t="shared" si="6"/>
        <v>4</v>
      </c>
      <c r="D44" s="5">
        <f t="shared" si="3"/>
        <v>238261.1658453563</v>
      </c>
      <c r="E44" s="6">
        <f t="shared" si="5"/>
        <v>-1876.4762283660093</v>
      </c>
      <c r="F44" s="5">
        <f>D44*($M$4/12)</f>
        <v>1191.3058292267815</v>
      </c>
      <c r="G44" s="6">
        <f t="shared" si="4"/>
        <v>685.17039913922781</v>
      </c>
      <c r="H44" s="5">
        <f t="shared" si="0"/>
        <v>237575.99544621707</v>
      </c>
      <c r="I44" s="5"/>
    </row>
    <row r="45" spans="1:9" ht="14.25" customHeight="1" x14ac:dyDescent="0.3">
      <c r="A45" s="1">
        <f t="shared" si="1"/>
        <v>40</v>
      </c>
      <c r="B45" s="9">
        <f t="shared" si="7"/>
        <v>4</v>
      </c>
      <c r="C45" s="1">
        <f t="shared" si="6"/>
        <v>4</v>
      </c>
      <c r="D45" s="5">
        <f t="shared" si="3"/>
        <v>237575.99544621707</v>
      </c>
      <c r="E45" s="6">
        <f t="shared" si="5"/>
        <v>-1876.4762283660093</v>
      </c>
      <c r="F45" s="5">
        <f>D45*($M$4/12)</f>
        <v>1187.8799772310854</v>
      </c>
      <c r="G45" s="6">
        <f t="shared" si="4"/>
        <v>688.59625113492393</v>
      </c>
      <c r="H45" s="5">
        <f t="shared" si="0"/>
        <v>236887.39919508214</v>
      </c>
      <c r="I45" s="5"/>
    </row>
    <row r="46" spans="1:9" ht="14.25" customHeight="1" x14ac:dyDescent="0.3">
      <c r="A46" s="1">
        <f t="shared" si="1"/>
        <v>41</v>
      </c>
      <c r="B46" s="9">
        <f t="shared" si="7"/>
        <v>5</v>
      </c>
      <c r="C46" s="1">
        <f t="shared" si="6"/>
        <v>4</v>
      </c>
      <c r="D46" s="5">
        <f t="shared" si="3"/>
        <v>236887.39919508214</v>
      </c>
      <c r="E46" s="6">
        <f t="shared" si="5"/>
        <v>-1876.4762283660093</v>
      </c>
      <c r="F46" s="5">
        <f>D46*($M$4/12)</f>
        <v>1184.4369959754108</v>
      </c>
      <c r="G46" s="6">
        <f t="shared" si="4"/>
        <v>692.0392323905985</v>
      </c>
      <c r="H46" s="5">
        <f t="shared" si="0"/>
        <v>236195.35996269152</v>
      </c>
      <c r="I46" s="5"/>
    </row>
    <row r="47" spans="1:9" ht="14.25" customHeight="1" x14ac:dyDescent="0.3">
      <c r="A47" s="1">
        <f t="shared" si="1"/>
        <v>42</v>
      </c>
      <c r="B47" s="9">
        <f t="shared" si="7"/>
        <v>6</v>
      </c>
      <c r="C47" s="1">
        <f t="shared" si="6"/>
        <v>4</v>
      </c>
      <c r="D47" s="5">
        <f t="shared" si="3"/>
        <v>236195.35996269152</v>
      </c>
      <c r="E47" s="6">
        <f t="shared" si="5"/>
        <v>-1876.4762283660093</v>
      </c>
      <c r="F47" s="5">
        <f>D47*($M$4/12)</f>
        <v>1180.9767998134575</v>
      </c>
      <c r="G47" s="6">
        <f t="shared" si="4"/>
        <v>695.49942855255176</v>
      </c>
      <c r="H47" s="5">
        <f t="shared" si="0"/>
        <v>235499.86053413898</v>
      </c>
      <c r="I47" s="5"/>
    </row>
    <row r="48" spans="1:9" ht="14.25" customHeight="1" x14ac:dyDescent="0.3">
      <c r="A48" s="1">
        <f t="shared" si="1"/>
        <v>43</v>
      </c>
      <c r="B48" s="9">
        <f t="shared" si="7"/>
        <v>7</v>
      </c>
      <c r="C48" s="1">
        <f t="shared" si="6"/>
        <v>4</v>
      </c>
      <c r="D48" s="5">
        <f t="shared" si="3"/>
        <v>235499.86053413898</v>
      </c>
      <c r="E48" s="6">
        <f t="shared" si="5"/>
        <v>-1876.4762283660093</v>
      </c>
      <c r="F48" s="5">
        <f>D48*($M$4/12)</f>
        <v>1177.499302670695</v>
      </c>
      <c r="G48" s="6">
        <f t="shared" si="4"/>
        <v>698.97692569531432</v>
      </c>
      <c r="H48" s="5">
        <f t="shared" si="0"/>
        <v>234800.88360844366</v>
      </c>
      <c r="I48" s="5"/>
    </row>
    <row r="49" spans="1:9" ht="14.25" customHeight="1" x14ac:dyDescent="0.3">
      <c r="A49" s="1">
        <f t="shared" si="1"/>
        <v>44</v>
      </c>
      <c r="B49" s="9">
        <f t="shared" si="7"/>
        <v>8</v>
      </c>
      <c r="C49" s="1">
        <f t="shared" si="6"/>
        <v>4</v>
      </c>
      <c r="D49" s="5">
        <f t="shared" si="3"/>
        <v>234800.88360844366</v>
      </c>
      <c r="E49" s="6">
        <f t="shared" si="5"/>
        <v>-1876.4762283660093</v>
      </c>
      <c r="F49" s="5">
        <f>D49*($M$4/12)</f>
        <v>1174.0044180422183</v>
      </c>
      <c r="G49" s="6">
        <f t="shared" si="4"/>
        <v>702.47181032379103</v>
      </c>
      <c r="H49" s="5">
        <f t="shared" si="0"/>
        <v>234098.41179811987</v>
      </c>
      <c r="I49" s="5"/>
    </row>
    <row r="50" spans="1:9" ht="14.25" customHeight="1" x14ac:dyDescent="0.3">
      <c r="A50" s="1">
        <f t="shared" si="1"/>
        <v>45</v>
      </c>
      <c r="B50" s="9">
        <f t="shared" si="7"/>
        <v>9</v>
      </c>
      <c r="C50" s="1">
        <f t="shared" si="6"/>
        <v>4</v>
      </c>
      <c r="D50" s="5">
        <f t="shared" si="3"/>
        <v>234098.41179811987</v>
      </c>
      <c r="E50" s="6">
        <f t="shared" si="5"/>
        <v>-1876.4762283660093</v>
      </c>
      <c r="F50" s="5">
        <f>D50*($M$4/12)</f>
        <v>1170.4920589905994</v>
      </c>
      <c r="G50" s="6">
        <f t="shared" si="4"/>
        <v>705.98416937540992</v>
      </c>
      <c r="H50" s="5">
        <f t="shared" si="0"/>
        <v>233392.42762874445</v>
      </c>
      <c r="I50" s="5"/>
    </row>
    <row r="51" spans="1:9" ht="14.25" customHeight="1" x14ac:dyDescent="0.3">
      <c r="A51" s="1">
        <f t="shared" si="1"/>
        <v>46</v>
      </c>
      <c r="B51" s="9">
        <f t="shared" si="7"/>
        <v>10</v>
      </c>
      <c r="C51" s="1">
        <f t="shared" si="6"/>
        <v>4</v>
      </c>
      <c r="D51" s="5">
        <f t="shared" si="3"/>
        <v>233392.42762874445</v>
      </c>
      <c r="E51" s="6">
        <f t="shared" si="5"/>
        <v>-1876.4762283660093</v>
      </c>
      <c r="F51" s="5">
        <f>D51*($M$4/12)</f>
        <v>1166.9621381437223</v>
      </c>
      <c r="G51" s="6">
        <f t="shared" si="4"/>
        <v>709.514090222287</v>
      </c>
      <c r="H51" s="5">
        <f t="shared" si="0"/>
        <v>232682.91353852217</v>
      </c>
      <c r="I51" s="5"/>
    </row>
    <row r="52" spans="1:9" ht="14.25" customHeight="1" x14ac:dyDescent="0.3">
      <c r="A52" s="1">
        <f t="shared" si="1"/>
        <v>47</v>
      </c>
      <c r="B52" s="9">
        <f t="shared" si="7"/>
        <v>11</v>
      </c>
      <c r="C52" s="1">
        <f t="shared" si="6"/>
        <v>4</v>
      </c>
      <c r="D52" s="5">
        <f t="shared" si="3"/>
        <v>232682.91353852217</v>
      </c>
      <c r="E52" s="6">
        <f t="shared" si="5"/>
        <v>-1876.4762283660093</v>
      </c>
      <c r="F52" s="5">
        <f>D52*($M$4/12)</f>
        <v>1163.4145676926109</v>
      </c>
      <c r="G52" s="6">
        <f t="shared" si="4"/>
        <v>713.06166067339836</v>
      </c>
      <c r="H52" s="5">
        <f t="shared" si="0"/>
        <v>231969.85187784876</v>
      </c>
      <c r="I52" s="5"/>
    </row>
    <row r="53" spans="1:9" ht="14.25" customHeight="1" x14ac:dyDescent="0.3">
      <c r="A53" s="1">
        <f t="shared" si="1"/>
        <v>48</v>
      </c>
      <c r="B53" s="9">
        <f t="shared" si="7"/>
        <v>12</v>
      </c>
      <c r="C53" s="1">
        <f t="shared" si="6"/>
        <v>4</v>
      </c>
      <c r="D53" s="5">
        <f t="shared" si="3"/>
        <v>231969.85187784876</v>
      </c>
      <c r="E53" s="6">
        <f t="shared" si="5"/>
        <v>-1876.4762283660093</v>
      </c>
      <c r="F53" s="5">
        <f>D53*($M$4/12)</f>
        <v>1159.8492593892438</v>
      </c>
      <c r="G53" s="6">
        <f t="shared" si="4"/>
        <v>716.62696897676551</v>
      </c>
      <c r="H53" s="5">
        <f t="shared" si="0"/>
        <v>231253.22490887198</v>
      </c>
      <c r="I53" s="5"/>
    </row>
    <row r="54" spans="1:9" ht="14.25" customHeight="1" x14ac:dyDescent="0.3">
      <c r="A54" s="1">
        <f t="shared" si="1"/>
        <v>49</v>
      </c>
      <c r="B54" s="9">
        <f t="shared" si="7"/>
        <v>1</v>
      </c>
      <c r="C54" s="1">
        <f t="shared" si="6"/>
        <v>5</v>
      </c>
      <c r="D54" s="5">
        <f t="shared" si="3"/>
        <v>231253.22490887198</v>
      </c>
      <c r="E54" s="6">
        <f t="shared" si="5"/>
        <v>-1876.4762283660093</v>
      </c>
      <c r="F54" s="5">
        <f>D54*($M$4/12)</f>
        <v>1156.2661245443599</v>
      </c>
      <c r="G54" s="6">
        <f t="shared" si="4"/>
        <v>720.21010382164945</v>
      </c>
      <c r="H54" s="5">
        <f t="shared" si="0"/>
        <v>230533.01480505033</v>
      </c>
      <c r="I54" s="5"/>
    </row>
    <row r="55" spans="1:9" ht="14.25" customHeight="1" x14ac:dyDescent="0.3">
      <c r="A55" s="1">
        <f t="shared" si="1"/>
        <v>50</v>
      </c>
      <c r="B55" s="9">
        <f t="shared" si="7"/>
        <v>2</v>
      </c>
      <c r="C55" s="1">
        <f t="shared" si="6"/>
        <v>5</v>
      </c>
      <c r="D55" s="5">
        <f t="shared" si="3"/>
        <v>230533.01480505033</v>
      </c>
      <c r="E55" s="6">
        <f t="shared" si="5"/>
        <v>-1876.4762283660093</v>
      </c>
      <c r="F55" s="5">
        <f>D55*($M$4/12)</f>
        <v>1152.6650740252517</v>
      </c>
      <c r="G55" s="6">
        <f t="shared" si="4"/>
        <v>723.81115434075764</v>
      </c>
      <c r="H55" s="5">
        <f t="shared" si="0"/>
        <v>229809.20365070959</v>
      </c>
      <c r="I55" s="5"/>
    </row>
    <row r="56" spans="1:9" ht="14.25" customHeight="1" x14ac:dyDescent="0.3">
      <c r="A56" s="1">
        <f t="shared" si="1"/>
        <v>51</v>
      </c>
      <c r="B56" s="9">
        <f t="shared" si="7"/>
        <v>3</v>
      </c>
      <c r="C56" s="1">
        <f t="shared" si="6"/>
        <v>5</v>
      </c>
      <c r="D56" s="5">
        <f t="shared" si="3"/>
        <v>229809.20365070959</v>
      </c>
      <c r="E56" s="6">
        <f t="shared" si="5"/>
        <v>-1876.4762283660093</v>
      </c>
      <c r="F56" s="5">
        <f>D56*($M$4/12)</f>
        <v>1149.046018253548</v>
      </c>
      <c r="G56" s="6">
        <f t="shared" si="4"/>
        <v>727.43021011246128</v>
      </c>
      <c r="H56" s="5">
        <f t="shared" si="0"/>
        <v>229081.77344059714</v>
      </c>
      <c r="I56" s="5"/>
    </row>
    <row r="57" spans="1:9" ht="14.25" customHeight="1" x14ac:dyDescent="0.3">
      <c r="A57" s="1">
        <f t="shared" si="1"/>
        <v>52</v>
      </c>
      <c r="B57" s="9">
        <f t="shared" si="7"/>
        <v>4</v>
      </c>
      <c r="C57" s="1">
        <f t="shared" si="6"/>
        <v>5</v>
      </c>
      <c r="D57" s="5">
        <f t="shared" si="3"/>
        <v>229081.77344059714</v>
      </c>
      <c r="E57" s="6">
        <f t="shared" si="5"/>
        <v>-1876.4762283660093</v>
      </c>
      <c r="F57" s="5">
        <f>D57*($M$4/12)</f>
        <v>1145.4088672029857</v>
      </c>
      <c r="G57" s="6">
        <f t="shared" si="4"/>
        <v>731.06736116302363</v>
      </c>
      <c r="H57" s="5">
        <f t="shared" si="0"/>
        <v>228350.70607943411</v>
      </c>
      <c r="I57" s="5"/>
    </row>
    <row r="58" spans="1:9" ht="14.25" customHeight="1" x14ac:dyDescent="0.3">
      <c r="A58" s="1">
        <f t="shared" si="1"/>
        <v>53</v>
      </c>
      <c r="B58" s="9">
        <f t="shared" si="7"/>
        <v>5</v>
      </c>
      <c r="C58" s="1">
        <f t="shared" si="6"/>
        <v>5</v>
      </c>
      <c r="D58" s="5">
        <f t="shared" si="3"/>
        <v>228350.70607943411</v>
      </c>
      <c r="E58" s="6">
        <f t="shared" si="5"/>
        <v>-1876.4762283660093</v>
      </c>
      <c r="F58" s="5">
        <f>D58*($M$4/12)</f>
        <v>1141.7535303971706</v>
      </c>
      <c r="G58" s="6">
        <f t="shared" si="4"/>
        <v>734.7226979688387</v>
      </c>
      <c r="H58" s="5">
        <f t="shared" si="0"/>
        <v>227615.98338146528</v>
      </c>
      <c r="I58" s="5"/>
    </row>
    <row r="59" spans="1:9" ht="14.25" customHeight="1" x14ac:dyDescent="0.3">
      <c r="A59" s="1">
        <f t="shared" si="1"/>
        <v>54</v>
      </c>
      <c r="B59" s="9">
        <f t="shared" si="7"/>
        <v>6</v>
      </c>
      <c r="C59" s="1">
        <f t="shared" si="6"/>
        <v>5</v>
      </c>
      <c r="D59" s="5">
        <f t="shared" si="3"/>
        <v>227615.98338146528</v>
      </c>
      <c r="E59" s="6">
        <f t="shared" si="5"/>
        <v>-1876.4762283660093</v>
      </c>
      <c r="F59" s="5">
        <f>D59*($M$4/12)</f>
        <v>1138.0799169073264</v>
      </c>
      <c r="G59" s="6">
        <f t="shared" si="4"/>
        <v>738.39631145868293</v>
      </c>
      <c r="H59" s="5">
        <f t="shared" si="0"/>
        <v>226877.58707000659</v>
      </c>
      <c r="I59" s="5"/>
    </row>
    <row r="60" spans="1:9" ht="14.25" customHeight="1" x14ac:dyDescent="0.3">
      <c r="A60" s="1">
        <f t="shared" si="1"/>
        <v>55</v>
      </c>
      <c r="B60" s="9">
        <f t="shared" si="7"/>
        <v>7</v>
      </c>
      <c r="C60" s="1">
        <f t="shared" si="6"/>
        <v>5</v>
      </c>
      <c r="D60" s="5">
        <f t="shared" si="3"/>
        <v>226877.58707000659</v>
      </c>
      <c r="E60" s="6">
        <f t="shared" si="5"/>
        <v>-1876.4762283660093</v>
      </c>
      <c r="F60" s="5">
        <f>D60*($M$4/12)</f>
        <v>1134.3879353500329</v>
      </c>
      <c r="G60" s="6">
        <f t="shared" si="4"/>
        <v>742.08829301597643</v>
      </c>
      <c r="H60" s="5">
        <f t="shared" si="0"/>
        <v>226135.4987769906</v>
      </c>
      <c r="I60" s="5"/>
    </row>
    <row r="61" spans="1:9" ht="14.25" customHeight="1" x14ac:dyDescent="0.3">
      <c r="A61" s="1">
        <f t="shared" si="1"/>
        <v>56</v>
      </c>
      <c r="B61" s="9">
        <f t="shared" si="7"/>
        <v>8</v>
      </c>
      <c r="C61" s="1">
        <f t="shared" si="6"/>
        <v>5</v>
      </c>
      <c r="D61" s="5">
        <f t="shared" si="3"/>
        <v>226135.4987769906</v>
      </c>
      <c r="E61" s="6">
        <f t="shared" si="5"/>
        <v>-1876.4762283660093</v>
      </c>
      <c r="F61" s="5">
        <f>D61*($M$4/12)</f>
        <v>1130.677493884953</v>
      </c>
      <c r="G61" s="6">
        <f t="shared" si="4"/>
        <v>745.79873448105627</v>
      </c>
      <c r="H61" s="5">
        <f t="shared" si="0"/>
        <v>225389.70004250953</v>
      </c>
      <c r="I61" s="5"/>
    </row>
    <row r="62" spans="1:9" ht="14.25" customHeight="1" x14ac:dyDescent="0.3">
      <c r="A62" s="1">
        <f t="shared" si="1"/>
        <v>57</v>
      </c>
      <c r="B62" s="9">
        <f t="shared" si="7"/>
        <v>9</v>
      </c>
      <c r="C62" s="1">
        <f t="shared" si="6"/>
        <v>5</v>
      </c>
      <c r="D62" s="5">
        <f t="shared" si="3"/>
        <v>225389.70004250953</v>
      </c>
      <c r="E62" s="6">
        <f t="shared" si="5"/>
        <v>-1876.4762283660093</v>
      </c>
      <c r="F62" s="5">
        <f>D62*($M$4/12)</f>
        <v>1126.9485002125477</v>
      </c>
      <c r="G62" s="6">
        <f t="shared" si="4"/>
        <v>749.52772815346157</v>
      </c>
      <c r="H62" s="5">
        <f t="shared" si="0"/>
        <v>224640.17231435608</v>
      </c>
      <c r="I62" s="5"/>
    </row>
    <row r="63" spans="1:9" ht="14.25" customHeight="1" x14ac:dyDescent="0.3">
      <c r="A63" s="1">
        <f t="shared" si="1"/>
        <v>58</v>
      </c>
      <c r="B63" s="9">
        <f t="shared" si="7"/>
        <v>10</v>
      </c>
      <c r="C63" s="1">
        <f t="shared" si="6"/>
        <v>5</v>
      </c>
      <c r="D63" s="5">
        <f t="shared" si="3"/>
        <v>224640.17231435608</v>
      </c>
      <c r="E63" s="6">
        <f t="shared" si="5"/>
        <v>-1876.4762283660093</v>
      </c>
      <c r="F63" s="5">
        <f>D63*($M$4/12)</f>
        <v>1123.2008615717805</v>
      </c>
      <c r="G63" s="6">
        <f t="shared" si="4"/>
        <v>753.27536679422883</v>
      </c>
      <c r="H63" s="5">
        <f t="shared" si="0"/>
        <v>223886.89694756185</v>
      </c>
      <c r="I63" s="5"/>
    </row>
    <row r="64" spans="1:9" ht="14.25" customHeight="1" x14ac:dyDescent="0.3">
      <c r="A64" s="1">
        <f t="shared" si="1"/>
        <v>59</v>
      </c>
      <c r="B64" s="9">
        <f t="shared" si="7"/>
        <v>11</v>
      </c>
      <c r="C64" s="1">
        <f t="shared" si="6"/>
        <v>5</v>
      </c>
      <c r="D64" s="5">
        <f t="shared" si="3"/>
        <v>223886.89694756185</v>
      </c>
      <c r="E64" s="6">
        <f t="shared" si="5"/>
        <v>-1876.4762283660093</v>
      </c>
      <c r="F64" s="5">
        <f>D64*($M$4/12)</f>
        <v>1119.4344847378093</v>
      </c>
      <c r="G64" s="6">
        <f t="shared" si="4"/>
        <v>757.04174362820004</v>
      </c>
      <c r="H64" s="5">
        <f t="shared" si="0"/>
        <v>223129.85520393366</v>
      </c>
      <c r="I64" s="5"/>
    </row>
    <row r="65" spans="1:9" ht="14.25" customHeight="1" x14ac:dyDescent="0.3">
      <c r="A65" s="1">
        <f t="shared" si="1"/>
        <v>60</v>
      </c>
      <c r="B65" s="9">
        <f t="shared" si="7"/>
        <v>12</v>
      </c>
      <c r="C65" s="1">
        <f t="shared" si="6"/>
        <v>5</v>
      </c>
      <c r="D65" s="5">
        <f t="shared" si="3"/>
        <v>223129.85520393366</v>
      </c>
      <c r="E65" s="6">
        <f t="shared" si="5"/>
        <v>-1876.4762283660093</v>
      </c>
      <c r="F65" s="5">
        <f>D65*($M$4/12)</f>
        <v>1115.6492760196684</v>
      </c>
      <c r="G65" s="6">
        <f t="shared" si="4"/>
        <v>760.82695234634093</v>
      </c>
      <c r="H65" s="5">
        <f>D65-G65</f>
        <v>222369.02825158733</v>
      </c>
      <c r="I65" s="5"/>
    </row>
    <row r="66" spans="1:9" ht="14.25" customHeight="1" x14ac:dyDescent="0.3">
      <c r="A66" s="1">
        <f t="shared" si="1"/>
        <v>61</v>
      </c>
      <c r="B66" s="9">
        <f t="shared" si="7"/>
        <v>1</v>
      </c>
      <c r="C66" s="1">
        <f t="shared" si="6"/>
        <v>6</v>
      </c>
      <c r="D66" s="5">
        <f t="shared" si="3"/>
        <v>222369.02825158733</v>
      </c>
      <c r="E66" s="6">
        <f t="shared" si="5"/>
        <v>-1876.4762283660093</v>
      </c>
      <c r="F66" s="5">
        <f>D66*($M$4/12)</f>
        <v>1111.8451412579366</v>
      </c>
      <c r="G66" s="6">
        <f t="shared" si="4"/>
        <v>764.63108710807273</v>
      </c>
      <c r="H66" s="5">
        <f>D66-G66</f>
        <v>221604.39716447925</v>
      </c>
      <c r="I66" s="5"/>
    </row>
    <row r="67" spans="1:9" ht="14.25" customHeight="1" x14ac:dyDescent="0.3">
      <c r="A67" s="1">
        <f t="shared" si="1"/>
        <v>62</v>
      </c>
      <c r="B67" s="9">
        <f t="shared" si="7"/>
        <v>2</v>
      </c>
      <c r="C67" s="1">
        <f t="shared" si="6"/>
        <v>6</v>
      </c>
      <c r="D67" s="5">
        <f t="shared" si="3"/>
        <v>221604.39716447925</v>
      </c>
      <c r="E67" s="6">
        <f t="shared" si="5"/>
        <v>-1876.4762283660093</v>
      </c>
      <c r="F67" s="5">
        <f>D67*($M$4/12)</f>
        <v>1108.0219858223963</v>
      </c>
      <c r="G67" s="6">
        <f t="shared" si="4"/>
        <v>768.45424254361296</v>
      </c>
      <c r="H67" s="5">
        <f t="shared" si="0"/>
        <v>220835.94292193564</v>
      </c>
      <c r="I67" s="5"/>
    </row>
    <row r="68" spans="1:9" ht="14.25" customHeight="1" x14ac:dyDescent="0.3">
      <c r="A68" s="1">
        <f t="shared" si="1"/>
        <v>63</v>
      </c>
      <c r="B68" s="9">
        <f t="shared" si="7"/>
        <v>3</v>
      </c>
      <c r="C68" s="1">
        <f t="shared" si="6"/>
        <v>6</v>
      </c>
      <c r="D68" s="5">
        <f t="shared" si="3"/>
        <v>220835.94292193564</v>
      </c>
      <c r="E68" s="6">
        <f t="shared" si="5"/>
        <v>-1876.4762283660093</v>
      </c>
      <c r="F68" s="5">
        <f>D68*($M$4/12)</f>
        <v>1104.1797146096783</v>
      </c>
      <c r="G68" s="6">
        <f t="shared" si="4"/>
        <v>772.29651375633102</v>
      </c>
      <c r="H68" s="5">
        <f t="shared" si="0"/>
        <v>220063.64640817931</v>
      </c>
      <c r="I68" s="5"/>
    </row>
    <row r="69" spans="1:9" ht="14.25" customHeight="1" x14ac:dyDescent="0.3">
      <c r="A69" s="1">
        <f t="shared" si="1"/>
        <v>64</v>
      </c>
      <c r="B69" s="9">
        <f t="shared" si="7"/>
        <v>4</v>
      </c>
      <c r="C69" s="1">
        <f t="shared" si="6"/>
        <v>6</v>
      </c>
      <c r="D69" s="5">
        <f t="shared" si="3"/>
        <v>220063.64640817931</v>
      </c>
      <c r="E69" s="6">
        <f t="shared" si="5"/>
        <v>-1876.4762283660093</v>
      </c>
      <c r="F69" s="5">
        <f>D69*($M$4/12)</f>
        <v>1100.3182320408966</v>
      </c>
      <c r="G69" s="6">
        <f t="shared" si="4"/>
        <v>776.15799632511266</v>
      </c>
      <c r="H69" s="5">
        <f t="shared" si="0"/>
        <v>219287.4884118542</v>
      </c>
      <c r="I69" s="5"/>
    </row>
    <row r="70" spans="1:9" ht="14.25" customHeight="1" x14ac:dyDescent="0.3">
      <c r="A70" s="1">
        <f t="shared" si="1"/>
        <v>65</v>
      </c>
      <c r="B70" s="9">
        <f t="shared" si="7"/>
        <v>5</v>
      </c>
      <c r="C70" s="1">
        <f t="shared" si="6"/>
        <v>6</v>
      </c>
      <c r="D70" s="5">
        <f t="shared" si="3"/>
        <v>219287.4884118542</v>
      </c>
      <c r="E70" s="6">
        <f t="shared" si="5"/>
        <v>-1876.4762283660093</v>
      </c>
      <c r="F70" s="5">
        <f>D70*($M$4/12)</f>
        <v>1096.437442059271</v>
      </c>
      <c r="G70" s="6">
        <f t="shared" si="4"/>
        <v>780.0387863067383</v>
      </c>
      <c r="H70" s="5">
        <f t="shared" si="0"/>
        <v>218507.44962554745</v>
      </c>
      <c r="I70" s="5"/>
    </row>
    <row r="71" spans="1:9" ht="14.25" customHeight="1" x14ac:dyDescent="0.3">
      <c r="A71" s="1">
        <f t="shared" si="1"/>
        <v>66</v>
      </c>
      <c r="B71" s="9">
        <f t="shared" si="7"/>
        <v>6</v>
      </c>
      <c r="C71" s="1">
        <f t="shared" si="6"/>
        <v>6</v>
      </c>
      <c r="D71" s="5">
        <f t="shared" si="3"/>
        <v>218507.44962554745</v>
      </c>
      <c r="E71" s="6">
        <f t="shared" si="5"/>
        <v>-1876.4762283660093</v>
      </c>
      <c r="F71" s="5">
        <f>D71*($M$4/12)</f>
        <v>1092.5372481277373</v>
      </c>
      <c r="G71" s="6">
        <f t="shared" ref="G71:G134" si="11">IF(F71&lt;=0,0,-(E71+F71))</f>
        <v>783.93898023827205</v>
      </c>
      <c r="H71" s="5">
        <f t="shared" si="0"/>
        <v>217723.51064530917</v>
      </c>
      <c r="I71" s="5"/>
    </row>
    <row r="72" spans="1:9" ht="14.25" customHeight="1" x14ac:dyDescent="0.3">
      <c r="A72" s="1">
        <f t="shared" si="1"/>
        <v>67</v>
      </c>
      <c r="B72" s="9">
        <f t="shared" si="7"/>
        <v>7</v>
      </c>
      <c r="C72" s="1">
        <f t="shared" si="6"/>
        <v>6</v>
      </c>
      <c r="D72" s="5">
        <f t="shared" si="3"/>
        <v>217723.51064530917</v>
      </c>
      <c r="E72" s="6">
        <f t="shared" ref="E72:E135" si="12">IF(H71&gt;0,E71,0)</f>
        <v>-1876.4762283660093</v>
      </c>
      <c r="F72" s="5">
        <f>D72*($M$4/12)</f>
        <v>1088.6175532265459</v>
      </c>
      <c r="G72" s="6">
        <f t="shared" si="11"/>
        <v>787.85867513946346</v>
      </c>
      <c r="H72" s="5">
        <f t="shared" si="0"/>
        <v>216935.65197016971</v>
      </c>
      <c r="I72" s="5"/>
    </row>
    <row r="73" spans="1:9" ht="14.25" customHeight="1" x14ac:dyDescent="0.3">
      <c r="A73" s="1">
        <f t="shared" si="1"/>
        <v>68</v>
      </c>
      <c r="B73" s="9">
        <f t="shared" si="7"/>
        <v>8</v>
      </c>
      <c r="C73" s="1">
        <f t="shared" si="6"/>
        <v>6</v>
      </c>
      <c r="D73" s="5">
        <f t="shared" si="3"/>
        <v>216935.65197016971</v>
      </c>
      <c r="E73" s="6">
        <f t="shared" si="12"/>
        <v>-1876.4762283660093</v>
      </c>
      <c r="F73" s="5">
        <f>D73*($M$4/12)</f>
        <v>1084.6782598508485</v>
      </c>
      <c r="G73" s="6">
        <f t="shared" si="11"/>
        <v>791.79796851516085</v>
      </c>
      <c r="H73" s="5">
        <f t="shared" si="0"/>
        <v>216143.85400165454</v>
      </c>
      <c r="I73" s="5"/>
    </row>
    <row r="74" spans="1:9" ht="14.25" customHeight="1" x14ac:dyDescent="0.3">
      <c r="A74" s="1">
        <f t="shared" si="1"/>
        <v>69</v>
      </c>
      <c r="B74" s="9">
        <f t="shared" si="7"/>
        <v>9</v>
      </c>
      <c r="C74" s="1">
        <f t="shared" si="6"/>
        <v>6</v>
      </c>
      <c r="D74" s="5">
        <f t="shared" si="3"/>
        <v>216143.85400165454</v>
      </c>
      <c r="E74" s="6">
        <f t="shared" si="12"/>
        <v>-1876.4762283660093</v>
      </c>
      <c r="F74" s="5">
        <f>D74*($M$4/12)</f>
        <v>1080.7192700082728</v>
      </c>
      <c r="G74" s="6">
        <f t="shared" si="11"/>
        <v>795.75695835773649</v>
      </c>
      <c r="H74" s="5">
        <f t="shared" si="0"/>
        <v>215348.09704329682</v>
      </c>
      <c r="I74" s="5"/>
    </row>
    <row r="75" spans="1:9" ht="14.25" customHeight="1" x14ac:dyDescent="0.3">
      <c r="A75" s="1">
        <f t="shared" si="1"/>
        <v>70</v>
      </c>
      <c r="B75" s="9">
        <f t="shared" si="7"/>
        <v>10</v>
      </c>
      <c r="C75" s="1">
        <f t="shared" si="6"/>
        <v>6</v>
      </c>
      <c r="D75" s="5">
        <f t="shared" si="3"/>
        <v>215348.09704329682</v>
      </c>
      <c r="E75" s="6">
        <f t="shared" si="12"/>
        <v>-1876.4762283660093</v>
      </c>
      <c r="F75" s="5">
        <f>D75*($M$4/12)</f>
        <v>1076.7404852164841</v>
      </c>
      <c r="G75" s="6">
        <f t="shared" si="11"/>
        <v>799.73574314952521</v>
      </c>
      <c r="H75" s="5">
        <f t="shared" si="0"/>
        <v>214548.36130014728</v>
      </c>
      <c r="I75" s="5"/>
    </row>
    <row r="76" spans="1:9" ht="14.25" customHeight="1" x14ac:dyDescent="0.3">
      <c r="A76" s="1">
        <f t="shared" si="1"/>
        <v>71</v>
      </c>
      <c r="B76" s="9">
        <f t="shared" si="7"/>
        <v>11</v>
      </c>
      <c r="C76" s="1">
        <f t="shared" si="6"/>
        <v>6</v>
      </c>
      <c r="D76" s="5">
        <f t="shared" si="3"/>
        <v>214548.36130014728</v>
      </c>
      <c r="E76" s="6">
        <f t="shared" si="12"/>
        <v>-1876.4762283660093</v>
      </c>
      <c r="F76" s="5">
        <f>D76*($M$4/12)</f>
        <v>1072.7418065007364</v>
      </c>
      <c r="G76" s="6">
        <f t="shared" si="11"/>
        <v>803.73442186527291</v>
      </c>
      <c r="H76" s="5">
        <f t="shared" si="0"/>
        <v>213744.626878282</v>
      </c>
      <c r="I76" s="5"/>
    </row>
    <row r="77" spans="1:9" ht="14.25" customHeight="1" x14ac:dyDescent="0.3">
      <c r="A77" s="1">
        <f t="shared" si="1"/>
        <v>72</v>
      </c>
      <c r="B77" s="9">
        <f t="shared" si="7"/>
        <v>12</v>
      </c>
      <c r="C77" s="1">
        <f t="shared" si="6"/>
        <v>6</v>
      </c>
      <c r="D77" s="5">
        <f t="shared" si="3"/>
        <v>213744.626878282</v>
      </c>
      <c r="E77" s="6">
        <f t="shared" si="12"/>
        <v>-1876.4762283660093</v>
      </c>
      <c r="F77" s="5">
        <f>D77*($M$4/12)</f>
        <v>1068.72313439141</v>
      </c>
      <c r="G77" s="6">
        <f t="shared" si="11"/>
        <v>807.75309397459932</v>
      </c>
      <c r="H77" s="5">
        <f t="shared" si="0"/>
        <v>212936.87378430739</v>
      </c>
      <c r="I77" s="5"/>
    </row>
    <row r="78" spans="1:9" ht="14.25" customHeight="1" x14ac:dyDescent="0.3">
      <c r="A78" s="1">
        <f t="shared" si="1"/>
        <v>73</v>
      </c>
      <c r="B78" s="9">
        <f t="shared" si="7"/>
        <v>1</v>
      </c>
      <c r="C78" s="1">
        <f t="shared" si="6"/>
        <v>7</v>
      </c>
      <c r="D78" s="5">
        <f t="shared" si="3"/>
        <v>212936.87378430739</v>
      </c>
      <c r="E78" s="6">
        <f t="shared" si="12"/>
        <v>-1876.4762283660093</v>
      </c>
      <c r="F78" s="5">
        <f>D78*($M$4/12)</f>
        <v>1064.684368921537</v>
      </c>
      <c r="G78" s="6">
        <f t="shared" si="11"/>
        <v>811.79185944447227</v>
      </c>
      <c r="H78" s="5">
        <f t="shared" si="0"/>
        <v>212125.08192486293</v>
      </c>
      <c r="I78" s="5"/>
    </row>
    <row r="79" spans="1:9" ht="14.25" customHeight="1" x14ac:dyDescent="0.3">
      <c r="A79" s="1">
        <f t="shared" si="1"/>
        <v>74</v>
      </c>
      <c r="B79" s="9">
        <f t="shared" si="7"/>
        <v>2</v>
      </c>
      <c r="C79" s="1">
        <f t="shared" si="6"/>
        <v>7</v>
      </c>
      <c r="D79" s="5">
        <f t="shared" si="3"/>
        <v>212125.08192486293</v>
      </c>
      <c r="E79" s="6">
        <f t="shared" si="12"/>
        <v>-1876.4762283660093</v>
      </c>
      <c r="F79" s="5">
        <f>D79*($M$4/12)</f>
        <v>1060.6254096243147</v>
      </c>
      <c r="G79" s="6">
        <f t="shared" si="11"/>
        <v>815.85081874169464</v>
      </c>
      <c r="H79" s="5">
        <f t="shared" si="0"/>
        <v>211309.23110612124</v>
      </c>
      <c r="I79" s="5"/>
    </row>
    <row r="80" spans="1:9" ht="14.25" customHeight="1" x14ac:dyDescent="0.3">
      <c r="A80" s="1">
        <f t="shared" si="1"/>
        <v>75</v>
      </c>
      <c r="B80" s="9">
        <f t="shared" si="7"/>
        <v>3</v>
      </c>
      <c r="C80" s="1">
        <f t="shared" si="6"/>
        <v>7</v>
      </c>
      <c r="D80" s="5">
        <f t="shared" si="3"/>
        <v>211309.23110612124</v>
      </c>
      <c r="E80" s="6">
        <f t="shared" si="12"/>
        <v>-1876.4762283660093</v>
      </c>
      <c r="F80" s="5">
        <f>D80*($M$4/12)</f>
        <v>1056.5461555306063</v>
      </c>
      <c r="G80" s="6">
        <f t="shared" si="11"/>
        <v>819.93007283540305</v>
      </c>
      <c r="H80" s="5">
        <f t="shared" si="0"/>
        <v>210489.30103328582</v>
      </c>
      <c r="I80" s="5"/>
    </row>
    <row r="81" spans="1:9" ht="14.25" customHeight="1" x14ac:dyDescent="0.3">
      <c r="A81" s="1">
        <f t="shared" si="1"/>
        <v>76</v>
      </c>
      <c r="B81" s="9">
        <f t="shared" si="7"/>
        <v>4</v>
      </c>
      <c r="C81" s="1">
        <f t="shared" si="6"/>
        <v>7</v>
      </c>
      <c r="D81" s="5">
        <f t="shared" si="3"/>
        <v>210489.30103328582</v>
      </c>
      <c r="E81" s="6">
        <f t="shared" si="12"/>
        <v>-1876.4762283660093</v>
      </c>
      <c r="F81" s="5">
        <f>D81*($M$4/12)</f>
        <v>1052.4465051664292</v>
      </c>
      <c r="G81" s="6">
        <f t="shared" si="11"/>
        <v>824.02972319958008</v>
      </c>
      <c r="H81" s="5">
        <f t="shared" si="0"/>
        <v>209665.27131008625</v>
      </c>
      <c r="I81" s="5"/>
    </row>
    <row r="82" spans="1:9" ht="14.25" customHeight="1" x14ac:dyDescent="0.3">
      <c r="A82" s="1">
        <f t="shared" si="1"/>
        <v>77</v>
      </c>
      <c r="B82" s="9">
        <f t="shared" si="7"/>
        <v>5</v>
      </c>
      <c r="C82" s="1">
        <f t="shared" si="6"/>
        <v>7</v>
      </c>
      <c r="D82" s="5">
        <f t="shared" si="3"/>
        <v>209665.27131008625</v>
      </c>
      <c r="E82" s="6">
        <f t="shared" si="12"/>
        <v>-1876.4762283660093</v>
      </c>
      <c r="F82" s="5">
        <f>D82*($M$4/12)</f>
        <v>1048.3263565504312</v>
      </c>
      <c r="G82" s="6">
        <f t="shared" si="11"/>
        <v>828.14987181557808</v>
      </c>
      <c r="H82" s="5">
        <f t="shared" si="0"/>
        <v>208837.12143827067</v>
      </c>
      <c r="I82" s="5"/>
    </row>
    <row r="83" spans="1:9" ht="14.25" customHeight="1" x14ac:dyDescent="0.3">
      <c r="A83" s="1">
        <f t="shared" si="1"/>
        <v>78</v>
      </c>
      <c r="B83" s="9">
        <f t="shared" ref="B83:B146" si="13">B71</f>
        <v>6</v>
      </c>
      <c r="C83" s="1">
        <f t="shared" si="6"/>
        <v>7</v>
      </c>
      <c r="D83" s="5">
        <f t="shared" si="3"/>
        <v>208837.12143827067</v>
      </c>
      <c r="E83" s="6">
        <f t="shared" si="12"/>
        <v>-1876.4762283660093</v>
      </c>
      <c r="F83" s="5">
        <f>D83*($M$4/12)</f>
        <v>1044.1856071913533</v>
      </c>
      <c r="G83" s="6">
        <f t="shared" si="11"/>
        <v>832.29062117465605</v>
      </c>
      <c r="H83" s="5">
        <f t="shared" si="0"/>
        <v>208004.83081709602</v>
      </c>
      <c r="I83" s="5"/>
    </row>
    <row r="84" spans="1:9" ht="14.25" customHeight="1" x14ac:dyDescent="0.3">
      <c r="A84" s="1">
        <f t="shared" si="1"/>
        <v>79</v>
      </c>
      <c r="B84" s="9">
        <f t="shared" si="13"/>
        <v>7</v>
      </c>
      <c r="C84" s="1">
        <f t="shared" si="6"/>
        <v>7</v>
      </c>
      <c r="D84" s="5">
        <f t="shared" si="3"/>
        <v>208004.83081709602</v>
      </c>
      <c r="E84" s="6">
        <f t="shared" si="12"/>
        <v>-1876.4762283660093</v>
      </c>
      <c r="F84" s="5">
        <f>D84*($M$4/12)</f>
        <v>1040.0241540854802</v>
      </c>
      <c r="G84" s="6">
        <f t="shared" si="11"/>
        <v>836.45207428052913</v>
      </c>
      <c r="H84" s="5">
        <f t="shared" si="0"/>
        <v>207168.37874281549</v>
      </c>
      <c r="I84" s="5"/>
    </row>
    <row r="85" spans="1:9" ht="14.25" customHeight="1" x14ac:dyDescent="0.3">
      <c r="A85" s="1">
        <f t="shared" si="1"/>
        <v>80</v>
      </c>
      <c r="B85" s="9">
        <f t="shared" si="13"/>
        <v>8</v>
      </c>
      <c r="C85" s="1">
        <f t="shared" si="6"/>
        <v>7</v>
      </c>
      <c r="D85" s="5">
        <f t="shared" si="3"/>
        <v>207168.37874281549</v>
      </c>
      <c r="E85" s="6">
        <f t="shared" si="12"/>
        <v>-1876.4762283660093</v>
      </c>
      <c r="F85" s="5">
        <f>D85*($M$4/12)</f>
        <v>1035.8418937140775</v>
      </c>
      <c r="G85" s="6">
        <f t="shared" si="11"/>
        <v>840.63433465193179</v>
      </c>
      <c r="H85" s="5">
        <f t="shared" si="0"/>
        <v>206327.74440816356</v>
      </c>
      <c r="I85" s="5"/>
    </row>
    <row r="86" spans="1:9" ht="14.25" customHeight="1" x14ac:dyDescent="0.3">
      <c r="A86" s="1">
        <f t="shared" si="1"/>
        <v>81</v>
      </c>
      <c r="B86" s="9">
        <f t="shared" si="13"/>
        <v>9</v>
      </c>
      <c r="C86" s="1">
        <f t="shared" si="6"/>
        <v>7</v>
      </c>
      <c r="D86" s="5">
        <f t="shared" si="3"/>
        <v>206327.74440816356</v>
      </c>
      <c r="E86" s="6">
        <f t="shared" si="12"/>
        <v>-1876.4762283660093</v>
      </c>
      <c r="F86" s="5">
        <f>D86*($M$4/12)</f>
        <v>1031.6387220408178</v>
      </c>
      <c r="G86" s="6">
        <f t="shared" si="11"/>
        <v>844.8375063251915</v>
      </c>
      <c r="H86" s="5">
        <f t="shared" si="0"/>
        <v>205482.90690183837</v>
      </c>
      <c r="I86" s="5"/>
    </row>
    <row r="87" spans="1:9" ht="14.25" customHeight="1" x14ac:dyDescent="0.3">
      <c r="A87" s="1">
        <f t="shared" si="1"/>
        <v>82</v>
      </c>
      <c r="B87" s="9">
        <f t="shared" si="13"/>
        <v>10</v>
      </c>
      <c r="C87" s="1">
        <f t="shared" si="6"/>
        <v>7</v>
      </c>
      <c r="D87" s="5">
        <f t="shared" si="3"/>
        <v>205482.90690183837</v>
      </c>
      <c r="E87" s="6">
        <f t="shared" si="12"/>
        <v>-1876.4762283660093</v>
      </c>
      <c r="F87" s="5">
        <f>D87*($M$4/12)</f>
        <v>1027.414534509192</v>
      </c>
      <c r="G87" s="6">
        <f t="shared" si="11"/>
        <v>849.06169385681733</v>
      </c>
      <c r="H87" s="5">
        <f t="shared" si="0"/>
        <v>204633.84520798156</v>
      </c>
      <c r="I87" s="5"/>
    </row>
    <row r="88" spans="1:9" ht="14.25" customHeight="1" x14ac:dyDescent="0.3">
      <c r="A88" s="1">
        <f t="shared" si="1"/>
        <v>83</v>
      </c>
      <c r="B88" s="9">
        <f t="shared" si="13"/>
        <v>11</v>
      </c>
      <c r="C88" s="1">
        <f t="shared" si="6"/>
        <v>7</v>
      </c>
      <c r="D88" s="5">
        <f t="shared" si="3"/>
        <v>204633.84520798156</v>
      </c>
      <c r="E88" s="6">
        <f t="shared" si="12"/>
        <v>-1876.4762283660093</v>
      </c>
      <c r="F88" s="5">
        <f>D88*($M$4/12)</f>
        <v>1023.1692260399078</v>
      </c>
      <c r="G88" s="6">
        <f t="shared" si="11"/>
        <v>853.3070023261015</v>
      </c>
      <c r="H88" s="5">
        <f t="shared" si="0"/>
        <v>203780.53820565547</v>
      </c>
      <c r="I88" s="5"/>
    </row>
    <row r="89" spans="1:9" ht="14.25" customHeight="1" x14ac:dyDescent="0.3">
      <c r="A89" s="1">
        <f t="shared" si="1"/>
        <v>84</v>
      </c>
      <c r="B89" s="9">
        <f t="shared" si="13"/>
        <v>12</v>
      </c>
      <c r="C89" s="1">
        <f t="shared" si="6"/>
        <v>7</v>
      </c>
      <c r="D89" s="5">
        <f t="shared" si="3"/>
        <v>203780.53820565547</v>
      </c>
      <c r="E89" s="6">
        <f t="shared" si="12"/>
        <v>-1876.4762283660093</v>
      </c>
      <c r="F89" s="5">
        <f>D89*($M$4/12)</f>
        <v>1018.9026910282773</v>
      </c>
      <c r="G89" s="6">
        <f t="shared" si="11"/>
        <v>857.57353733773198</v>
      </c>
      <c r="H89" s="5">
        <f t="shared" si="0"/>
        <v>202922.96466831773</v>
      </c>
      <c r="I89" s="5"/>
    </row>
    <row r="90" spans="1:9" ht="14.25" customHeight="1" x14ac:dyDescent="0.3">
      <c r="A90" s="1">
        <f t="shared" si="1"/>
        <v>85</v>
      </c>
      <c r="B90" s="9">
        <f t="shared" si="13"/>
        <v>1</v>
      </c>
      <c r="C90" s="1">
        <f t="shared" si="6"/>
        <v>8</v>
      </c>
      <c r="D90" s="5">
        <f t="shared" si="3"/>
        <v>202922.96466831773</v>
      </c>
      <c r="E90" s="6">
        <f t="shared" si="12"/>
        <v>-1876.4762283660093</v>
      </c>
      <c r="F90" s="5">
        <f>D90*($M$4/12)</f>
        <v>1014.6148233415887</v>
      </c>
      <c r="G90" s="6">
        <f t="shared" si="11"/>
        <v>861.86140502442061</v>
      </c>
      <c r="H90" s="5">
        <f t="shared" si="0"/>
        <v>202061.10326329331</v>
      </c>
      <c r="I90" s="5"/>
    </row>
    <row r="91" spans="1:9" ht="14.25" customHeight="1" x14ac:dyDescent="0.3">
      <c r="A91" s="1">
        <f t="shared" si="1"/>
        <v>86</v>
      </c>
      <c r="B91" s="9">
        <f t="shared" si="13"/>
        <v>2</v>
      </c>
      <c r="C91" s="1">
        <f t="shared" si="6"/>
        <v>8</v>
      </c>
      <c r="D91" s="5">
        <f t="shared" si="3"/>
        <v>202061.10326329331</v>
      </c>
      <c r="E91" s="6">
        <f t="shared" si="12"/>
        <v>-1876.4762283660093</v>
      </c>
      <c r="F91" s="5">
        <f>D91*($M$4/12)</f>
        <v>1010.3055163164665</v>
      </c>
      <c r="G91" s="6">
        <f t="shared" si="11"/>
        <v>866.17071204954277</v>
      </c>
      <c r="H91" s="5">
        <f t="shared" si="0"/>
        <v>201194.93255124375</v>
      </c>
      <c r="I91" s="5"/>
    </row>
    <row r="92" spans="1:9" ht="14.25" customHeight="1" x14ac:dyDescent="0.3">
      <c r="A92" s="1">
        <f t="shared" si="1"/>
        <v>87</v>
      </c>
      <c r="B92" s="9">
        <f t="shared" si="13"/>
        <v>3</v>
      </c>
      <c r="C92" s="1">
        <f t="shared" si="6"/>
        <v>8</v>
      </c>
      <c r="D92" s="5">
        <f t="shared" si="3"/>
        <v>201194.93255124375</v>
      </c>
      <c r="E92" s="6">
        <f t="shared" si="12"/>
        <v>-1876.4762283660093</v>
      </c>
      <c r="F92" s="5">
        <f>D92*($M$4/12)</f>
        <v>1005.9746627562188</v>
      </c>
      <c r="G92" s="6">
        <f t="shared" si="11"/>
        <v>870.50156560979053</v>
      </c>
      <c r="H92" s="5">
        <f t="shared" si="0"/>
        <v>200324.43098563395</v>
      </c>
      <c r="I92" s="5"/>
    </row>
    <row r="93" spans="1:9" ht="14.25" customHeight="1" x14ac:dyDescent="0.3">
      <c r="A93" s="1">
        <f t="shared" si="1"/>
        <v>88</v>
      </c>
      <c r="B93" s="9">
        <f t="shared" si="13"/>
        <v>4</v>
      </c>
      <c r="C93" s="1">
        <f t="shared" si="6"/>
        <v>8</v>
      </c>
      <c r="D93" s="5">
        <f t="shared" si="3"/>
        <v>200324.43098563395</v>
      </c>
      <c r="E93" s="6">
        <f t="shared" si="12"/>
        <v>-1876.4762283660093</v>
      </c>
      <c r="F93" s="5">
        <f>D93*($M$4/12)</f>
        <v>1001.6221549281698</v>
      </c>
      <c r="G93" s="6">
        <f t="shared" si="11"/>
        <v>874.85407343783947</v>
      </c>
      <c r="H93" s="5">
        <f t="shared" si="0"/>
        <v>199449.57691219612</v>
      </c>
      <c r="I93" s="5"/>
    </row>
    <row r="94" spans="1:9" ht="14.25" customHeight="1" x14ac:dyDescent="0.3">
      <c r="A94" s="1">
        <f t="shared" si="1"/>
        <v>89</v>
      </c>
      <c r="B94" s="9">
        <f t="shared" si="13"/>
        <v>5</v>
      </c>
      <c r="C94" s="1">
        <f t="shared" si="6"/>
        <v>8</v>
      </c>
      <c r="D94" s="5">
        <f t="shared" si="3"/>
        <v>199449.57691219612</v>
      </c>
      <c r="E94" s="6">
        <f t="shared" si="12"/>
        <v>-1876.4762283660093</v>
      </c>
      <c r="F94" s="5">
        <f>D94*($M$4/12)</f>
        <v>997.24788456098065</v>
      </c>
      <c r="G94" s="6">
        <f t="shared" si="11"/>
        <v>879.22834380502866</v>
      </c>
      <c r="H94" s="5">
        <f t="shared" si="0"/>
        <v>198570.34856839108</v>
      </c>
      <c r="I94" s="5"/>
    </row>
    <row r="95" spans="1:9" ht="14.25" customHeight="1" x14ac:dyDescent="0.3">
      <c r="A95" s="1">
        <f t="shared" si="1"/>
        <v>90</v>
      </c>
      <c r="B95" s="9">
        <f t="shared" si="13"/>
        <v>6</v>
      </c>
      <c r="C95" s="1">
        <f t="shared" si="6"/>
        <v>8</v>
      </c>
      <c r="D95" s="5">
        <f t="shared" si="3"/>
        <v>198570.34856839108</v>
      </c>
      <c r="E95" s="6">
        <f t="shared" si="12"/>
        <v>-1876.4762283660093</v>
      </c>
      <c r="F95" s="5">
        <f>D95*($M$4/12)</f>
        <v>992.85174284195546</v>
      </c>
      <c r="G95" s="6">
        <f t="shared" si="11"/>
        <v>883.62448552405385</v>
      </c>
      <c r="H95" s="5">
        <f t="shared" si="0"/>
        <v>197686.72408286703</v>
      </c>
      <c r="I95" s="5"/>
    </row>
    <row r="96" spans="1:9" ht="14.25" customHeight="1" x14ac:dyDescent="0.3">
      <c r="A96" s="1">
        <f t="shared" si="1"/>
        <v>91</v>
      </c>
      <c r="B96" s="9">
        <f t="shared" si="13"/>
        <v>7</v>
      </c>
      <c r="C96" s="1">
        <f t="shared" si="6"/>
        <v>8</v>
      </c>
      <c r="D96" s="5">
        <f t="shared" si="3"/>
        <v>197686.72408286703</v>
      </c>
      <c r="E96" s="6">
        <f t="shared" si="12"/>
        <v>-1876.4762283660093</v>
      </c>
      <c r="F96" s="5">
        <f>D96*($M$4/12)</f>
        <v>988.43362041433522</v>
      </c>
      <c r="G96" s="6">
        <f t="shared" si="11"/>
        <v>888.04260795167409</v>
      </c>
      <c r="H96" s="5">
        <f t="shared" si="0"/>
        <v>196798.68147491536</v>
      </c>
      <c r="I96" s="5"/>
    </row>
    <row r="97" spans="1:9" ht="14.25" customHeight="1" x14ac:dyDescent="0.3">
      <c r="A97" s="1">
        <f t="shared" si="1"/>
        <v>92</v>
      </c>
      <c r="B97" s="9">
        <f t="shared" si="13"/>
        <v>8</v>
      </c>
      <c r="C97" s="1">
        <f t="shared" si="6"/>
        <v>8</v>
      </c>
      <c r="D97" s="5">
        <f t="shared" si="3"/>
        <v>196798.68147491536</v>
      </c>
      <c r="E97" s="6">
        <f t="shared" si="12"/>
        <v>-1876.4762283660093</v>
      </c>
      <c r="F97" s="5">
        <f>D97*($M$4/12)</f>
        <v>983.9934073745768</v>
      </c>
      <c r="G97" s="6">
        <f t="shared" si="11"/>
        <v>892.4828209914325</v>
      </c>
      <c r="H97" s="5">
        <f t="shared" si="0"/>
        <v>195906.19865392393</v>
      </c>
      <c r="I97" s="5"/>
    </row>
    <row r="98" spans="1:9" ht="14.25" customHeight="1" x14ac:dyDescent="0.3">
      <c r="A98" s="1">
        <f t="shared" si="1"/>
        <v>93</v>
      </c>
      <c r="B98" s="9">
        <f t="shared" si="13"/>
        <v>9</v>
      </c>
      <c r="C98" s="1">
        <f t="shared" si="6"/>
        <v>8</v>
      </c>
      <c r="D98" s="5">
        <f t="shared" si="3"/>
        <v>195906.19865392393</v>
      </c>
      <c r="E98" s="6">
        <f t="shared" si="12"/>
        <v>-1876.4762283660093</v>
      </c>
      <c r="F98" s="5">
        <f>D98*($M$4/12)</f>
        <v>979.53099326961967</v>
      </c>
      <c r="G98" s="6">
        <f t="shared" si="11"/>
        <v>896.94523509638964</v>
      </c>
      <c r="H98" s="5">
        <f t="shared" si="0"/>
        <v>195009.25341882755</v>
      </c>
      <c r="I98" s="5"/>
    </row>
    <row r="99" spans="1:9" ht="14.25" customHeight="1" x14ac:dyDescent="0.3">
      <c r="A99" s="1">
        <f t="shared" si="1"/>
        <v>94</v>
      </c>
      <c r="B99" s="9">
        <f t="shared" si="13"/>
        <v>10</v>
      </c>
      <c r="C99" s="1">
        <f t="shared" si="6"/>
        <v>8</v>
      </c>
      <c r="D99" s="5">
        <f t="shared" si="3"/>
        <v>195009.25341882755</v>
      </c>
      <c r="E99" s="6">
        <f t="shared" si="12"/>
        <v>-1876.4762283660093</v>
      </c>
      <c r="F99" s="5">
        <f>D99*($M$4/12)</f>
        <v>975.04626709413776</v>
      </c>
      <c r="G99" s="6">
        <f t="shared" si="11"/>
        <v>901.42996127187155</v>
      </c>
      <c r="H99" s="5">
        <f t="shared" si="0"/>
        <v>194107.82345755567</v>
      </c>
      <c r="I99" s="5"/>
    </row>
    <row r="100" spans="1:9" ht="14.25" customHeight="1" x14ac:dyDescent="0.3">
      <c r="A100" s="1">
        <f t="shared" si="1"/>
        <v>95</v>
      </c>
      <c r="B100" s="9">
        <f t="shared" si="13"/>
        <v>11</v>
      </c>
      <c r="C100" s="1">
        <f t="shared" si="6"/>
        <v>8</v>
      </c>
      <c r="D100" s="5">
        <f t="shared" si="3"/>
        <v>194107.82345755567</v>
      </c>
      <c r="E100" s="6">
        <f t="shared" si="12"/>
        <v>-1876.4762283660093</v>
      </c>
      <c r="F100" s="5">
        <f>D100*($M$4/12)</f>
        <v>970.53911728777837</v>
      </c>
      <c r="G100" s="6">
        <f t="shared" si="11"/>
        <v>905.93711107823094</v>
      </c>
      <c r="H100" s="5">
        <f t="shared" si="0"/>
        <v>193201.88634647743</v>
      </c>
      <c r="I100" s="5"/>
    </row>
    <row r="101" spans="1:9" ht="14.25" customHeight="1" x14ac:dyDescent="0.3">
      <c r="A101" s="1">
        <f t="shared" si="1"/>
        <v>96</v>
      </c>
      <c r="B101" s="9">
        <f t="shared" si="13"/>
        <v>12</v>
      </c>
      <c r="C101" s="1">
        <f t="shared" si="6"/>
        <v>8</v>
      </c>
      <c r="D101" s="5">
        <f t="shared" si="3"/>
        <v>193201.88634647743</v>
      </c>
      <c r="E101" s="6">
        <f t="shared" si="12"/>
        <v>-1876.4762283660093</v>
      </c>
      <c r="F101" s="5">
        <f>D101*($M$4/12)</f>
        <v>966.00943173238716</v>
      </c>
      <c r="G101" s="6">
        <f t="shared" si="11"/>
        <v>910.46679663362215</v>
      </c>
      <c r="H101" s="5">
        <f t="shared" si="0"/>
        <v>192291.41954984382</v>
      </c>
      <c r="I101" s="5"/>
    </row>
    <row r="102" spans="1:9" ht="14.25" customHeight="1" x14ac:dyDescent="0.3">
      <c r="A102" s="1">
        <f t="shared" si="1"/>
        <v>97</v>
      </c>
      <c r="B102" s="9">
        <f t="shared" si="13"/>
        <v>1</v>
      </c>
      <c r="C102" s="1">
        <f t="shared" si="6"/>
        <v>9</v>
      </c>
      <c r="D102" s="5">
        <f t="shared" si="3"/>
        <v>192291.41954984382</v>
      </c>
      <c r="E102" s="6">
        <f t="shared" si="12"/>
        <v>-1876.4762283660093</v>
      </c>
      <c r="F102" s="5">
        <f>D102*($M$4/12)</f>
        <v>961.45709774921909</v>
      </c>
      <c r="G102" s="6">
        <f t="shared" si="11"/>
        <v>915.01913061679022</v>
      </c>
      <c r="H102" s="5">
        <f t="shared" si="0"/>
        <v>191376.40041922702</v>
      </c>
      <c r="I102" s="5"/>
    </row>
    <row r="103" spans="1:9" ht="14.25" customHeight="1" x14ac:dyDescent="0.3">
      <c r="A103" s="1">
        <f t="shared" si="1"/>
        <v>98</v>
      </c>
      <c r="B103" s="9">
        <f t="shared" si="13"/>
        <v>2</v>
      </c>
      <c r="C103" s="1">
        <f t="shared" si="6"/>
        <v>9</v>
      </c>
      <c r="D103" s="5">
        <f t="shared" si="3"/>
        <v>191376.40041922702</v>
      </c>
      <c r="E103" s="6">
        <f t="shared" si="12"/>
        <v>-1876.4762283660093</v>
      </c>
      <c r="F103" s="5">
        <f>D103*($M$4/12)</f>
        <v>956.88200209613512</v>
      </c>
      <c r="G103" s="6">
        <f t="shared" si="11"/>
        <v>919.59422626987418</v>
      </c>
      <c r="H103" s="5">
        <f t="shared" si="0"/>
        <v>190456.80619295716</v>
      </c>
      <c r="I103" s="5"/>
    </row>
    <row r="104" spans="1:9" ht="14.25" customHeight="1" x14ac:dyDescent="0.3">
      <c r="A104" s="1">
        <f t="shared" si="1"/>
        <v>99</v>
      </c>
      <c r="B104" s="9">
        <f t="shared" si="13"/>
        <v>3</v>
      </c>
      <c r="C104" s="1">
        <f t="shared" si="6"/>
        <v>9</v>
      </c>
      <c r="D104" s="5">
        <f t="shared" si="3"/>
        <v>190456.80619295716</v>
      </c>
      <c r="E104" s="6">
        <f t="shared" si="12"/>
        <v>-1876.4762283660093</v>
      </c>
      <c r="F104" s="5">
        <f>D104*($M$4/12)</f>
        <v>952.28403096478576</v>
      </c>
      <c r="G104" s="6">
        <f t="shared" si="11"/>
        <v>924.19219740122355</v>
      </c>
      <c r="H104" s="5">
        <f t="shared" si="0"/>
        <v>189532.61399555593</v>
      </c>
      <c r="I104" s="5"/>
    </row>
    <row r="105" spans="1:9" ht="14.25" customHeight="1" x14ac:dyDescent="0.3">
      <c r="A105" s="1">
        <f t="shared" si="1"/>
        <v>100</v>
      </c>
      <c r="B105" s="9">
        <f t="shared" si="13"/>
        <v>4</v>
      </c>
      <c r="C105" s="1">
        <f t="shared" si="6"/>
        <v>9</v>
      </c>
      <c r="D105" s="5">
        <f t="shared" si="3"/>
        <v>189532.61399555593</v>
      </c>
      <c r="E105" s="6">
        <f t="shared" si="12"/>
        <v>-1876.4762283660093</v>
      </c>
      <c r="F105" s="5">
        <f>D105*($M$4/12)</f>
        <v>947.66306997777974</v>
      </c>
      <c r="G105" s="6">
        <f t="shared" si="11"/>
        <v>928.81315838822957</v>
      </c>
      <c r="H105" s="5">
        <f t="shared" si="0"/>
        <v>188603.80083716771</v>
      </c>
      <c r="I105" s="5"/>
    </row>
    <row r="106" spans="1:9" ht="14.25" customHeight="1" x14ac:dyDescent="0.3">
      <c r="A106" s="1">
        <f t="shared" si="1"/>
        <v>101</v>
      </c>
      <c r="B106" s="9">
        <f t="shared" si="13"/>
        <v>5</v>
      </c>
      <c r="C106" s="1">
        <f t="shared" si="6"/>
        <v>9</v>
      </c>
      <c r="D106" s="5">
        <f t="shared" si="3"/>
        <v>188603.80083716771</v>
      </c>
      <c r="E106" s="6">
        <f t="shared" si="12"/>
        <v>-1876.4762283660093</v>
      </c>
      <c r="F106" s="5">
        <f>D106*($M$4/12)</f>
        <v>943.01900418583864</v>
      </c>
      <c r="G106" s="6">
        <f t="shared" si="11"/>
        <v>933.45722418017067</v>
      </c>
      <c r="H106" s="5">
        <f t="shared" si="0"/>
        <v>187670.34361298755</v>
      </c>
      <c r="I106" s="5"/>
    </row>
    <row r="107" spans="1:9" ht="14.25" customHeight="1" x14ac:dyDescent="0.3">
      <c r="A107" s="1">
        <f t="shared" si="1"/>
        <v>102</v>
      </c>
      <c r="B107" s="9">
        <f t="shared" si="13"/>
        <v>6</v>
      </c>
      <c r="C107" s="1">
        <f t="shared" si="6"/>
        <v>9</v>
      </c>
      <c r="D107" s="5">
        <f t="shared" si="3"/>
        <v>187670.34361298755</v>
      </c>
      <c r="E107" s="6">
        <f t="shared" si="12"/>
        <v>-1876.4762283660093</v>
      </c>
      <c r="F107" s="5">
        <f>D107*($M$4/12)</f>
        <v>938.35171806493781</v>
      </c>
      <c r="G107" s="6">
        <f t="shared" si="11"/>
        <v>938.1245103010715</v>
      </c>
      <c r="H107" s="5">
        <f t="shared" si="0"/>
        <v>186732.21910268647</v>
      </c>
      <c r="I107" s="5"/>
    </row>
    <row r="108" spans="1:9" ht="14.25" customHeight="1" x14ac:dyDescent="0.3">
      <c r="A108" s="1">
        <f t="shared" si="1"/>
        <v>103</v>
      </c>
      <c r="B108" s="9">
        <f t="shared" si="13"/>
        <v>7</v>
      </c>
      <c r="C108" s="1">
        <f t="shared" si="6"/>
        <v>9</v>
      </c>
      <c r="D108" s="5">
        <f t="shared" si="3"/>
        <v>186732.21910268647</v>
      </c>
      <c r="E108" s="6">
        <f t="shared" si="12"/>
        <v>-1876.4762283660093</v>
      </c>
      <c r="F108" s="5">
        <f>D108*($M$4/12)</f>
        <v>933.66109551343243</v>
      </c>
      <c r="G108" s="6">
        <f t="shared" si="11"/>
        <v>942.81513285257688</v>
      </c>
      <c r="H108" s="5">
        <f t="shared" si="0"/>
        <v>185789.40396983389</v>
      </c>
      <c r="I108" s="5"/>
    </row>
    <row r="109" spans="1:9" ht="14.25" customHeight="1" x14ac:dyDescent="0.3">
      <c r="A109" s="1">
        <f t="shared" si="1"/>
        <v>104</v>
      </c>
      <c r="B109" s="9">
        <f t="shared" si="13"/>
        <v>8</v>
      </c>
      <c r="C109" s="1">
        <f t="shared" si="6"/>
        <v>9</v>
      </c>
      <c r="D109" s="5">
        <f t="shared" si="3"/>
        <v>185789.40396983389</v>
      </c>
      <c r="E109" s="6">
        <f t="shared" si="12"/>
        <v>-1876.4762283660093</v>
      </c>
      <c r="F109" s="5">
        <f>D109*($M$4/12)</f>
        <v>928.94701984916946</v>
      </c>
      <c r="G109" s="6">
        <f t="shared" si="11"/>
        <v>947.52920851683984</v>
      </c>
      <c r="H109" s="5">
        <f t="shared" si="0"/>
        <v>184841.87476131704</v>
      </c>
      <c r="I109" s="5"/>
    </row>
    <row r="110" spans="1:9" ht="14.25" customHeight="1" x14ac:dyDescent="0.3">
      <c r="A110" s="1">
        <f t="shared" si="1"/>
        <v>105</v>
      </c>
      <c r="B110" s="9">
        <f t="shared" si="13"/>
        <v>9</v>
      </c>
      <c r="C110" s="1">
        <f t="shared" si="6"/>
        <v>9</v>
      </c>
      <c r="D110" s="5">
        <f t="shared" si="3"/>
        <v>184841.87476131704</v>
      </c>
      <c r="E110" s="6">
        <f t="shared" si="12"/>
        <v>-1876.4762283660093</v>
      </c>
      <c r="F110" s="5">
        <f>D110*($M$4/12)</f>
        <v>924.20937380658518</v>
      </c>
      <c r="G110" s="6">
        <f t="shared" si="11"/>
        <v>952.26685455942413</v>
      </c>
      <c r="H110" s="5">
        <f t="shared" si="0"/>
        <v>183889.60790675762</v>
      </c>
      <c r="I110" s="5"/>
    </row>
    <row r="111" spans="1:9" ht="14.25" customHeight="1" x14ac:dyDescent="0.3">
      <c r="A111" s="1">
        <f t="shared" si="1"/>
        <v>106</v>
      </c>
      <c r="B111" s="9">
        <f t="shared" si="13"/>
        <v>10</v>
      </c>
      <c r="C111" s="1">
        <f t="shared" si="6"/>
        <v>9</v>
      </c>
      <c r="D111" s="5">
        <f t="shared" si="3"/>
        <v>183889.60790675762</v>
      </c>
      <c r="E111" s="6">
        <f t="shared" si="12"/>
        <v>-1876.4762283660093</v>
      </c>
      <c r="F111" s="5">
        <f>D111*($M$4/12)</f>
        <v>919.44803953378812</v>
      </c>
      <c r="G111" s="6">
        <f t="shared" si="11"/>
        <v>957.02818883222119</v>
      </c>
      <c r="H111" s="5">
        <f t="shared" si="0"/>
        <v>182932.5797179254</v>
      </c>
      <c r="I111" s="5"/>
    </row>
    <row r="112" spans="1:9" ht="14.25" customHeight="1" x14ac:dyDescent="0.3">
      <c r="A112" s="1">
        <f t="shared" si="1"/>
        <v>107</v>
      </c>
      <c r="B112" s="9">
        <f t="shared" si="13"/>
        <v>11</v>
      </c>
      <c r="C112" s="1">
        <f t="shared" si="6"/>
        <v>9</v>
      </c>
      <c r="D112" s="5">
        <f t="shared" si="3"/>
        <v>182932.5797179254</v>
      </c>
      <c r="E112" s="6">
        <f t="shared" si="12"/>
        <v>-1876.4762283660093</v>
      </c>
      <c r="F112" s="5">
        <f>D112*($M$4/12)</f>
        <v>914.66289858962705</v>
      </c>
      <c r="G112" s="6">
        <f t="shared" si="11"/>
        <v>961.81332977638226</v>
      </c>
      <c r="H112" s="5">
        <f t="shared" si="0"/>
        <v>181970.76638814903</v>
      </c>
      <c r="I112" s="5"/>
    </row>
    <row r="113" spans="1:9" ht="14.25" customHeight="1" x14ac:dyDescent="0.3">
      <c r="A113" s="1">
        <f t="shared" si="1"/>
        <v>108</v>
      </c>
      <c r="B113" s="9">
        <f t="shared" si="13"/>
        <v>12</v>
      </c>
      <c r="C113" s="1">
        <f t="shared" si="6"/>
        <v>9</v>
      </c>
      <c r="D113" s="5">
        <f t="shared" si="3"/>
        <v>181970.76638814903</v>
      </c>
      <c r="E113" s="6">
        <f t="shared" si="12"/>
        <v>-1876.4762283660093</v>
      </c>
      <c r="F113" s="5">
        <f>D113*($M$4/12)</f>
        <v>909.85383194074518</v>
      </c>
      <c r="G113" s="6">
        <f t="shared" si="11"/>
        <v>966.62239642526413</v>
      </c>
      <c r="H113" s="5">
        <f t="shared" si="0"/>
        <v>181004.14399172377</v>
      </c>
      <c r="I113" s="5"/>
    </row>
    <row r="114" spans="1:9" ht="14.25" customHeight="1" x14ac:dyDescent="0.3">
      <c r="A114" s="1">
        <f t="shared" si="1"/>
        <v>109</v>
      </c>
      <c r="B114" s="9">
        <f t="shared" si="13"/>
        <v>1</v>
      </c>
      <c r="C114" s="1">
        <f t="shared" si="6"/>
        <v>10</v>
      </c>
      <c r="D114" s="5">
        <f t="shared" si="3"/>
        <v>181004.14399172377</v>
      </c>
      <c r="E114" s="6">
        <f t="shared" si="12"/>
        <v>-1876.4762283660093</v>
      </c>
      <c r="F114" s="5">
        <f>D114*($M$4/12)</f>
        <v>905.02071995861888</v>
      </c>
      <c r="G114" s="6">
        <f t="shared" si="11"/>
        <v>971.45550840739043</v>
      </c>
      <c r="H114" s="5">
        <f t="shared" si="0"/>
        <v>180032.68848331639</v>
      </c>
      <c r="I114" s="5"/>
    </row>
    <row r="115" spans="1:9" ht="14.25" customHeight="1" x14ac:dyDescent="0.3">
      <c r="A115" s="1">
        <f t="shared" si="1"/>
        <v>110</v>
      </c>
      <c r="B115" s="9">
        <f t="shared" si="13"/>
        <v>2</v>
      </c>
      <c r="C115" s="1">
        <f t="shared" si="6"/>
        <v>10</v>
      </c>
      <c r="D115" s="5">
        <f t="shared" si="3"/>
        <v>180032.68848331639</v>
      </c>
      <c r="E115" s="6">
        <f t="shared" si="12"/>
        <v>-1876.4762283660093</v>
      </c>
      <c r="F115" s="5">
        <f>D115*($M$4/12)</f>
        <v>900.16344241658203</v>
      </c>
      <c r="G115" s="6">
        <f t="shared" si="11"/>
        <v>976.31278594942728</v>
      </c>
      <c r="H115" s="5">
        <f t="shared" si="0"/>
        <v>179056.37569736695</v>
      </c>
      <c r="I115" s="5"/>
    </row>
    <row r="116" spans="1:9" ht="14.25" customHeight="1" x14ac:dyDescent="0.3">
      <c r="A116" s="1">
        <f t="shared" si="1"/>
        <v>111</v>
      </c>
      <c r="B116" s="9">
        <f t="shared" si="13"/>
        <v>3</v>
      </c>
      <c r="C116" s="1">
        <f t="shared" si="6"/>
        <v>10</v>
      </c>
      <c r="D116" s="5">
        <f t="shared" si="3"/>
        <v>179056.37569736695</v>
      </c>
      <c r="E116" s="6">
        <f t="shared" si="12"/>
        <v>-1876.4762283660093</v>
      </c>
      <c r="F116" s="5">
        <f>D116*($M$4/12)</f>
        <v>895.28187848683478</v>
      </c>
      <c r="G116" s="6">
        <f t="shared" si="11"/>
        <v>981.19434987917452</v>
      </c>
      <c r="H116" s="5">
        <f t="shared" si="0"/>
        <v>178075.18134748779</v>
      </c>
      <c r="I116" s="5"/>
    </row>
    <row r="117" spans="1:9" ht="14.25" customHeight="1" x14ac:dyDescent="0.3">
      <c r="A117" s="1">
        <f t="shared" si="1"/>
        <v>112</v>
      </c>
      <c r="B117" s="9">
        <f t="shared" si="13"/>
        <v>4</v>
      </c>
      <c r="C117" s="1">
        <f t="shared" si="6"/>
        <v>10</v>
      </c>
      <c r="D117" s="5">
        <f t="shared" si="3"/>
        <v>178075.18134748779</v>
      </c>
      <c r="E117" s="6">
        <f t="shared" si="12"/>
        <v>-1876.4762283660093</v>
      </c>
      <c r="F117" s="5">
        <f>D117*($M$4/12)</f>
        <v>890.37590673743898</v>
      </c>
      <c r="G117" s="6">
        <f t="shared" si="11"/>
        <v>986.10032162857033</v>
      </c>
      <c r="H117" s="5">
        <f t="shared" si="0"/>
        <v>177089.08102585922</v>
      </c>
      <c r="I117" s="5"/>
    </row>
    <row r="118" spans="1:9" ht="14.25" customHeight="1" x14ac:dyDescent="0.3">
      <c r="A118" s="1">
        <f t="shared" si="1"/>
        <v>113</v>
      </c>
      <c r="B118" s="9">
        <f t="shared" si="13"/>
        <v>5</v>
      </c>
      <c r="C118" s="1">
        <f t="shared" si="6"/>
        <v>10</v>
      </c>
      <c r="D118" s="5">
        <f t="shared" si="3"/>
        <v>177089.08102585922</v>
      </c>
      <c r="E118" s="6">
        <f t="shared" si="12"/>
        <v>-1876.4762283660093</v>
      </c>
      <c r="F118" s="5">
        <f>D118*($M$4/12)</f>
        <v>885.44540512929609</v>
      </c>
      <c r="G118" s="6">
        <f t="shared" si="11"/>
        <v>991.03082323671322</v>
      </c>
      <c r="H118" s="5">
        <f t="shared" si="0"/>
        <v>176098.05020262251</v>
      </c>
      <c r="I118" s="5"/>
    </row>
    <row r="119" spans="1:9" ht="14.25" customHeight="1" x14ac:dyDescent="0.3">
      <c r="A119" s="1">
        <f t="shared" si="1"/>
        <v>114</v>
      </c>
      <c r="B119" s="9">
        <f t="shared" si="13"/>
        <v>6</v>
      </c>
      <c r="C119" s="1">
        <f t="shared" si="6"/>
        <v>10</v>
      </c>
      <c r="D119" s="5">
        <f t="shared" si="3"/>
        <v>176098.05020262251</v>
      </c>
      <c r="E119" s="6">
        <f t="shared" si="12"/>
        <v>-1876.4762283660093</v>
      </c>
      <c r="F119" s="5">
        <f>D119*($M$4/12)</f>
        <v>880.49025101311258</v>
      </c>
      <c r="G119" s="6">
        <f t="shared" si="11"/>
        <v>995.98597735289673</v>
      </c>
      <c r="H119" s="5">
        <f t="shared" si="0"/>
        <v>175102.06422526963</v>
      </c>
      <c r="I119" s="5"/>
    </row>
    <row r="120" spans="1:9" ht="14.25" customHeight="1" x14ac:dyDescent="0.3">
      <c r="A120" s="1">
        <f t="shared" si="1"/>
        <v>115</v>
      </c>
      <c r="B120" s="9">
        <f t="shared" si="13"/>
        <v>7</v>
      </c>
      <c r="C120" s="1">
        <f t="shared" si="6"/>
        <v>10</v>
      </c>
      <c r="D120" s="5">
        <f t="shared" si="3"/>
        <v>175102.06422526963</v>
      </c>
      <c r="E120" s="6">
        <f t="shared" si="12"/>
        <v>-1876.4762283660093</v>
      </c>
      <c r="F120" s="5">
        <f>D120*($M$4/12)</f>
        <v>875.51032112634812</v>
      </c>
      <c r="G120" s="6">
        <f t="shared" si="11"/>
        <v>1000.9659072396612</v>
      </c>
      <c r="H120" s="5">
        <f t="shared" si="0"/>
        <v>174101.09831802995</v>
      </c>
      <c r="I120" s="5"/>
    </row>
    <row r="121" spans="1:9" ht="14.25" customHeight="1" x14ac:dyDescent="0.3">
      <c r="A121" s="1">
        <f t="shared" si="1"/>
        <v>116</v>
      </c>
      <c r="B121" s="9">
        <f t="shared" si="13"/>
        <v>8</v>
      </c>
      <c r="C121" s="1">
        <f t="shared" si="6"/>
        <v>10</v>
      </c>
      <c r="D121" s="5">
        <f t="shared" si="3"/>
        <v>174101.09831802995</v>
      </c>
      <c r="E121" s="6">
        <f t="shared" si="12"/>
        <v>-1876.4762283660093</v>
      </c>
      <c r="F121" s="5">
        <f>D121*($M$4/12)</f>
        <v>870.50549159014975</v>
      </c>
      <c r="G121" s="6">
        <f t="shared" si="11"/>
        <v>1005.9707367758596</v>
      </c>
      <c r="H121" s="5">
        <f t="shared" si="0"/>
        <v>173095.12758125408</v>
      </c>
      <c r="I121" s="5"/>
    </row>
    <row r="122" spans="1:9" ht="14.25" customHeight="1" x14ac:dyDescent="0.3">
      <c r="A122" s="1">
        <f t="shared" si="1"/>
        <v>117</v>
      </c>
      <c r="B122" s="9">
        <f t="shared" si="13"/>
        <v>9</v>
      </c>
      <c r="C122" s="1">
        <f t="shared" si="6"/>
        <v>10</v>
      </c>
      <c r="D122" s="5">
        <f t="shared" si="3"/>
        <v>173095.12758125408</v>
      </c>
      <c r="E122" s="6">
        <f t="shared" si="12"/>
        <v>-1876.4762283660093</v>
      </c>
      <c r="F122" s="5">
        <f>D122*($M$4/12)</f>
        <v>865.47563790627044</v>
      </c>
      <c r="G122" s="6">
        <f t="shared" si="11"/>
        <v>1011.0005904597389</v>
      </c>
      <c r="H122" s="5">
        <f t="shared" si="0"/>
        <v>172084.12699079435</v>
      </c>
      <c r="I122" s="5"/>
    </row>
    <row r="123" spans="1:9" ht="14.25" customHeight="1" x14ac:dyDescent="0.3">
      <c r="A123" s="1">
        <f t="shared" si="1"/>
        <v>118</v>
      </c>
      <c r="B123" s="9">
        <f t="shared" si="13"/>
        <v>10</v>
      </c>
      <c r="C123" s="1">
        <f t="shared" si="6"/>
        <v>10</v>
      </c>
      <c r="D123" s="5">
        <f t="shared" si="3"/>
        <v>172084.12699079435</v>
      </c>
      <c r="E123" s="6">
        <f t="shared" si="12"/>
        <v>-1876.4762283660093</v>
      </c>
      <c r="F123" s="5">
        <f>D123*($M$4/12)</f>
        <v>860.42063495397178</v>
      </c>
      <c r="G123" s="6">
        <f t="shared" si="11"/>
        <v>1016.0555934120375</v>
      </c>
      <c r="H123" s="5">
        <f t="shared" si="0"/>
        <v>171068.0713973823</v>
      </c>
      <c r="I123" s="5"/>
    </row>
    <row r="124" spans="1:9" ht="14.25" customHeight="1" x14ac:dyDescent="0.3">
      <c r="A124" s="1">
        <f t="shared" si="1"/>
        <v>119</v>
      </c>
      <c r="B124" s="9">
        <f t="shared" si="13"/>
        <v>11</v>
      </c>
      <c r="C124" s="1">
        <f t="shared" si="6"/>
        <v>10</v>
      </c>
      <c r="D124" s="5">
        <f t="shared" si="3"/>
        <v>171068.0713973823</v>
      </c>
      <c r="E124" s="6">
        <f t="shared" si="12"/>
        <v>-1876.4762283660093</v>
      </c>
      <c r="F124" s="5">
        <f>D124*($M$4/12)</f>
        <v>855.3403569869115</v>
      </c>
      <c r="G124" s="6">
        <f t="shared" si="11"/>
        <v>1021.1358713790978</v>
      </c>
      <c r="H124" s="5">
        <f t="shared" si="0"/>
        <v>170046.93552600319</v>
      </c>
      <c r="I124" s="5"/>
    </row>
    <row r="125" spans="1:9" ht="14.25" customHeight="1" x14ac:dyDescent="0.3">
      <c r="A125" s="1">
        <f t="shared" si="1"/>
        <v>120</v>
      </c>
      <c r="B125" s="9">
        <f t="shared" si="13"/>
        <v>12</v>
      </c>
      <c r="C125" s="1">
        <f t="shared" si="6"/>
        <v>10</v>
      </c>
      <c r="D125" s="5">
        <f t="shared" si="3"/>
        <v>170046.93552600319</v>
      </c>
      <c r="E125" s="6">
        <f t="shared" si="12"/>
        <v>-1876.4762283660093</v>
      </c>
      <c r="F125" s="5">
        <f>D125*($M$4/12)</f>
        <v>850.23467763001599</v>
      </c>
      <c r="G125" s="6">
        <f t="shared" si="11"/>
        <v>1026.2415507359933</v>
      </c>
      <c r="H125" s="5">
        <f t="shared" si="0"/>
        <v>169020.6939752672</v>
      </c>
      <c r="I125" s="5"/>
    </row>
    <row r="126" spans="1:9" ht="14.25" customHeight="1" x14ac:dyDescent="0.3">
      <c r="A126" s="1">
        <f t="shared" si="1"/>
        <v>121</v>
      </c>
      <c r="B126" s="9">
        <f t="shared" si="13"/>
        <v>1</v>
      </c>
      <c r="C126" s="1">
        <f t="shared" si="6"/>
        <v>11</v>
      </c>
      <c r="D126" s="5">
        <f t="shared" si="3"/>
        <v>169020.6939752672</v>
      </c>
      <c r="E126" s="6">
        <f t="shared" si="12"/>
        <v>-1876.4762283660093</v>
      </c>
      <c r="F126" s="5">
        <f>D126*($M$4/12)</f>
        <v>845.10346987633602</v>
      </c>
      <c r="G126" s="6">
        <f t="shared" si="11"/>
        <v>1031.3727584896733</v>
      </c>
      <c r="H126" s="5">
        <f t="shared" si="0"/>
        <v>167989.32121677752</v>
      </c>
      <c r="I126" s="5"/>
    </row>
    <row r="127" spans="1:9" ht="14.25" customHeight="1" x14ac:dyDescent="0.3">
      <c r="A127" s="1">
        <f t="shared" si="1"/>
        <v>122</v>
      </c>
      <c r="B127" s="9">
        <f t="shared" si="13"/>
        <v>2</v>
      </c>
      <c r="C127" s="1">
        <f t="shared" si="6"/>
        <v>11</v>
      </c>
      <c r="D127" s="5">
        <f t="shared" si="3"/>
        <v>167989.32121677752</v>
      </c>
      <c r="E127" s="6">
        <f t="shared" si="12"/>
        <v>-1876.4762283660093</v>
      </c>
      <c r="F127" s="5">
        <f>D127*($M$4/12)</f>
        <v>839.94660608388767</v>
      </c>
      <c r="G127" s="6">
        <f t="shared" si="11"/>
        <v>1036.5296222821216</v>
      </c>
      <c r="H127" s="5">
        <f t="shared" si="0"/>
        <v>166952.79159449539</v>
      </c>
      <c r="I127" s="5"/>
    </row>
    <row r="128" spans="1:9" ht="14.25" customHeight="1" x14ac:dyDescent="0.3">
      <c r="A128" s="1">
        <f t="shared" si="1"/>
        <v>123</v>
      </c>
      <c r="B128" s="9">
        <f t="shared" si="13"/>
        <v>3</v>
      </c>
      <c r="C128" s="1">
        <f t="shared" si="6"/>
        <v>11</v>
      </c>
      <c r="D128" s="5">
        <f t="shared" si="3"/>
        <v>166952.79159449539</v>
      </c>
      <c r="E128" s="6">
        <f t="shared" si="12"/>
        <v>-1876.4762283660093</v>
      </c>
      <c r="F128" s="5">
        <f>D128*($M$4/12)</f>
        <v>834.76395797247699</v>
      </c>
      <c r="G128" s="6">
        <f t="shared" si="11"/>
        <v>1041.7122703935324</v>
      </c>
      <c r="H128" s="5">
        <f t="shared" si="0"/>
        <v>165911.07932410185</v>
      </c>
      <c r="I128" s="5"/>
    </row>
    <row r="129" spans="1:9" ht="14.25" customHeight="1" x14ac:dyDescent="0.3">
      <c r="A129" s="1">
        <f t="shared" si="1"/>
        <v>124</v>
      </c>
      <c r="B129" s="9">
        <f t="shared" si="13"/>
        <v>4</v>
      </c>
      <c r="C129" s="1">
        <f t="shared" si="6"/>
        <v>11</v>
      </c>
      <c r="D129" s="5">
        <f t="shared" si="3"/>
        <v>165911.07932410185</v>
      </c>
      <c r="E129" s="6">
        <f t="shared" si="12"/>
        <v>-1876.4762283660093</v>
      </c>
      <c r="F129" s="5">
        <f>D129*($M$4/12)</f>
        <v>829.55539662050933</v>
      </c>
      <c r="G129" s="6">
        <f t="shared" si="11"/>
        <v>1046.9208317455</v>
      </c>
      <c r="H129" s="5">
        <f t="shared" si="0"/>
        <v>164864.15849235636</v>
      </c>
      <c r="I129" s="5"/>
    </row>
    <row r="130" spans="1:9" ht="14.25" customHeight="1" x14ac:dyDescent="0.3">
      <c r="A130" s="1">
        <f t="shared" si="1"/>
        <v>125</v>
      </c>
      <c r="B130" s="9">
        <f t="shared" si="13"/>
        <v>5</v>
      </c>
      <c r="C130" s="1">
        <f t="shared" si="6"/>
        <v>11</v>
      </c>
      <c r="D130" s="5">
        <f t="shared" si="3"/>
        <v>164864.15849235636</v>
      </c>
      <c r="E130" s="6">
        <f t="shared" si="12"/>
        <v>-1876.4762283660093</v>
      </c>
      <c r="F130" s="5">
        <f>D130*($M$4/12)</f>
        <v>824.32079246178182</v>
      </c>
      <c r="G130" s="6">
        <f t="shared" si="11"/>
        <v>1052.1554359042275</v>
      </c>
      <c r="H130" s="5">
        <f t="shared" si="0"/>
        <v>163812.00305645214</v>
      </c>
      <c r="I130" s="5"/>
    </row>
    <row r="131" spans="1:9" ht="14.25" customHeight="1" x14ac:dyDescent="0.3">
      <c r="A131" s="1">
        <f t="shared" si="1"/>
        <v>126</v>
      </c>
      <c r="B131" s="9">
        <f t="shared" si="13"/>
        <v>6</v>
      </c>
      <c r="C131" s="1">
        <f t="shared" si="6"/>
        <v>11</v>
      </c>
      <c r="D131" s="5">
        <f t="shared" si="3"/>
        <v>163812.00305645214</v>
      </c>
      <c r="E131" s="6">
        <f t="shared" si="12"/>
        <v>-1876.4762283660093</v>
      </c>
      <c r="F131" s="5">
        <f>D131*($M$4/12)</f>
        <v>819.06001528226079</v>
      </c>
      <c r="G131" s="6">
        <f t="shared" si="11"/>
        <v>1057.4162130837485</v>
      </c>
      <c r="H131" s="5">
        <f t="shared" si="0"/>
        <v>162754.58684336839</v>
      </c>
      <c r="I131" s="5"/>
    </row>
    <row r="132" spans="1:9" ht="14.25" customHeight="1" x14ac:dyDescent="0.3">
      <c r="A132" s="1">
        <f t="shared" si="1"/>
        <v>127</v>
      </c>
      <c r="B132" s="9">
        <f t="shared" si="13"/>
        <v>7</v>
      </c>
      <c r="C132" s="1">
        <f t="shared" si="6"/>
        <v>11</v>
      </c>
      <c r="D132" s="5">
        <f t="shared" si="3"/>
        <v>162754.58684336839</v>
      </c>
      <c r="E132" s="6">
        <f t="shared" si="12"/>
        <v>-1876.4762283660093</v>
      </c>
      <c r="F132" s="5">
        <f>D132*($M$4/12)</f>
        <v>813.77293421684203</v>
      </c>
      <c r="G132" s="6">
        <f t="shared" si="11"/>
        <v>1062.7032941491673</v>
      </c>
      <c r="H132" s="5">
        <f t="shared" si="0"/>
        <v>161691.88354921923</v>
      </c>
      <c r="I132" s="5"/>
    </row>
    <row r="133" spans="1:9" ht="14.25" customHeight="1" x14ac:dyDescent="0.3">
      <c r="A133" s="1">
        <f t="shared" si="1"/>
        <v>128</v>
      </c>
      <c r="B133" s="9">
        <f t="shared" si="13"/>
        <v>8</v>
      </c>
      <c r="C133" s="1">
        <f t="shared" si="6"/>
        <v>11</v>
      </c>
      <c r="D133" s="5">
        <f t="shared" si="3"/>
        <v>161691.88354921923</v>
      </c>
      <c r="E133" s="6">
        <f t="shared" si="12"/>
        <v>-1876.4762283660093</v>
      </c>
      <c r="F133" s="5">
        <f>D133*($M$4/12)</f>
        <v>808.45941774609616</v>
      </c>
      <c r="G133" s="6">
        <f t="shared" si="11"/>
        <v>1068.016810619913</v>
      </c>
      <c r="H133" s="5">
        <f t="shared" si="0"/>
        <v>160623.86673859932</v>
      </c>
      <c r="I133" s="5"/>
    </row>
    <row r="134" spans="1:9" ht="14.25" customHeight="1" x14ac:dyDescent="0.3">
      <c r="A134" s="1">
        <f t="shared" si="1"/>
        <v>129</v>
      </c>
      <c r="B134" s="9">
        <f t="shared" si="13"/>
        <v>9</v>
      </c>
      <c r="C134" s="1">
        <f t="shared" si="6"/>
        <v>11</v>
      </c>
      <c r="D134" s="5">
        <f t="shared" si="3"/>
        <v>160623.86673859932</v>
      </c>
      <c r="E134" s="6">
        <f t="shared" si="12"/>
        <v>-1876.4762283660093</v>
      </c>
      <c r="F134" s="5">
        <f>D134*($M$4/12)</f>
        <v>803.11933369299663</v>
      </c>
      <c r="G134" s="6">
        <f t="shared" si="11"/>
        <v>1073.3568946730127</v>
      </c>
      <c r="H134" s="5">
        <f t="shared" si="0"/>
        <v>159550.50984392629</v>
      </c>
      <c r="I134" s="5"/>
    </row>
    <row r="135" spans="1:9" ht="14.25" customHeight="1" x14ac:dyDescent="0.3">
      <c r="A135" s="1">
        <f t="shared" si="1"/>
        <v>130</v>
      </c>
      <c r="B135" s="9">
        <f t="shared" si="13"/>
        <v>10</v>
      </c>
      <c r="C135" s="1">
        <f t="shared" si="6"/>
        <v>11</v>
      </c>
      <c r="D135" s="5">
        <f t="shared" si="3"/>
        <v>159550.50984392629</v>
      </c>
      <c r="E135" s="6">
        <f t="shared" si="12"/>
        <v>-1876.4762283660093</v>
      </c>
      <c r="F135" s="5">
        <f>D135*($M$4/12)</f>
        <v>797.75254921963153</v>
      </c>
      <c r="G135" s="6">
        <f t="shared" ref="G135:G198" si="14">IF(F135&lt;=0,0,-(E135+F135))</f>
        <v>1078.7236791463779</v>
      </c>
      <c r="H135" s="5">
        <f t="shared" si="0"/>
        <v>158471.78616477991</v>
      </c>
      <c r="I135" s="5"/>
    </row>
    <row r="136" spans="1:9" ht="14.25" customHeight="1" x14ac:dyDescent="0.3">
      <c r="A136" s="1">
        <f t="shared" si="1"/>
        <v>131</v>
      </c>
      <c r="B136" s="9">
        <f t="shared" si="13"/>
        <v>11</v>
      </c>
      <c r="C136" s="1">
        <f t="shared" si="6"/>
        <v>11</v>
      </c>
      <c r="D136" s="5">
        <f t="shared" si="3"/>
        <v>158471.78616477991</v>
      </c>
      <c r="E136" s="6">
        <f t="shared" ref="E136:E199" si="15">IF(H135&gt;0,E135,0)</f>
        <v>-1876.4762283660093</v>
      </c>
      <c r="F136" s="5">
        <f>D136*($M$4/12)</f>
        <v>792.35893082389964</v>
      </c>
      <c r="G136" s="6">
        <f t="shared" si="14"/>
        <v>1084.1172975421096</v>
      </c>
      <c r="H136" s="5">
        <f t="shared" si="0"/>
        <v>157387.66886723781</v>
      </c>
      <c r="I136" s="5"/>
    </row>
    <row r="137" spans="1:9" ht="14.25" customHeight="1" x14ac:dyDescent="0.3">
      <c r="A137" s="1">
        <f t="shared" si="1"/>
        <v>132</v>
      </c>
      <c r="B137" s="9">
        <f t="shared" si="13"/>
        <v>12</v>
      </c>
      <c r="C137" s="1">
        <f t="shared" si="6"/>
        <v>11</v>
      </c>
      <c r="D137" s="5">
        <f t="shared" si="3"/>
        <v>157387.66886723781</v>
      </c>
      <c r="E137" s="6">
        <f t="shared" si="15"/>
        <v>-1876.4762283660093</v>
      </c>
      <c r="F137" s="5">
        <f>D137*($M$4/12)</f>
        <v>786.93834433618906</v>
      </c>
      <c r="G137" s="6">
        <f t="shared" si="14"/>
        <v>1089.5378840298204</v>
      </c>
      <c r="H137" s="5">
        <f t="shared" si="0"/>
        <v>156298.13098320799</v>
      </c>
      <c r="I137" s="5"/>
    </row>
    <row r="138" spans="1:9" ht="14.25" customHeight="1" x14ac:dyDescent="0.3">
      <c r="A138" s="1">
        <f t="shared" si="1"/>
        <v>133</v>
      </c>
      <c r="B138" s="9">
        <f t="shared" si="13"/>
        <v>1</v>
      </c>
      <c r="C138" s="1">
        <f t="shared" si="6"/>
        <v>12</v>
      </c>
      <c r="D138" s="5">
        <f t="shared" si="3"/>
        <v>156298.13098320799</v>
      </c>
      <c r="E138" s="6">
        <f t="shared" si="15"/>
        <v>-1876.4762283660093</v>
      </c>
      <c r="F138" s="5">
        <f>D138*($M$4/12)</f>
        <v>781.49065491603994</v>
      </c>
      <c r="G138" s="6">
        <f t="shared" si="14"/>
        <v>1094.9855734499693</v>
      </c>
      <c r="H138" s="5">
        <f t="shared" si="0"/>
        <v>155203.14540975803</v>
      </c>
      <c r="I138" s="5"/>
    </row>
    <row r="139" spans="1:9" ht="14.25" customHeight="1" x14ac:dyDescent="0.3">
      <c r="A139" s="1">
        <f t="shared" si="1"/>
        <v>134</v>
      </c>
      <c r="B139" s="9">
        <f t="shared" si="13"/>
        <v>2</v>
      </c>
      <c r="C139" s="1">
        <f t="shared" si="6"/>
        <v>12</v>
      </c>
      <c r="D139" s="5">
        <f t="shared" si="3"/>
        <v>155203.14540975803</v>
      </c>
      <c r="E139" s="6">
        <f t="shared" si="15"/>
        <v>-1876.4762283660093</v>
      </c>
      <c r="F139" s="5">
        <f>D139*($M$4/12)</f>
        <v>776.01572704879015</v>
      </c>
      <c r="G139" s="6">
        <f t="shared" si="14"/>
        <v>1100.460501317219</v>
      </c>
      <c r="H139" s="5">
        <f t="shared" si="0"/>
        <v>154102.6849084408</v>
      </c>
      <c r="I139" s="5"/>
    </row>
    <row r="140" spans="1:9" ht="14.25" customHeight="1" x14ac:dyDescent="0.3">
      <c r="A140" s="1">
        <f t="shared" si="1"/>
        <v>135</v>
      </c>
      <c r="B140" s="9">
        <f t="shared" si="13"/>
        <v>3</v>
      </c>
      <c r="C140" s="1">
        <f t="shared" si="6"/>
        <v>12</v>
      </c>
      <c r="D140" s="5">
        <f t="shared" si="3"/>
        <v>154102.6849084408</v>
      </c>
      <c r="E140" s="6">
        <f t="shared" si="15"/>
        <v>-1876.4762283660093</v>
      </c>
      <c r="F140" s="5">
        <f>D140*($M$4/12)</f>
        <v>770.51342454220401</v>
      </c>
      <c r="G140" s="6">
        <f t="shared" si="14"/>
        <v>1105.9628038238052</v>
      </c>
      <c r="H140" s="5">
        <f t="shared" si="0"/>
        <v>152996.72210461699</v>
      </c>
      <c r="I140" s="5"/>
    </row>
    <row r="141" spans="1:9" ht="14.25" customHeight="1" x14ac:dyDescent="0.3">
      <c r="A141" s="1">
        <f t="shared" si="1"/>
        <v>136</v>
      </c>
      <c r="B141" s="9">
        <f t="shared" si="13"/>
        <v>4</v>
      </c>
      <c r="C141" s="1">
        <f t="shared" si="6"/>
        <v>12</v>
      </c>
      <c r="D141" s="5">
        <f t="shared" si="3"/>
        <v>152996.72210461699</v>
      </c>
      <c r="E141" s="6">
        <f t="shared" si="15"/>
        <v>-1876.4762283660093</v>
      </c>
      <c r="F141" s="5">
        <f>D141*($M$4/12)</f>
        <v>764.98361052308496</v>
      </c>
      <c r="G141" s="6">
        <f t="shared" si="14"/>
        <v>1111.4926178429243</v>
      </c>
      <c r="H141" s="5">
        <f t="shared" si="0"/>
        <v>151885.22948677407</v>
      </c>
      <c r="I141" s="5"/>
    </row>
    <row r="142" spans="1:9" ht="14.25" customHeight="1" x14ac:dyDescent="0.3">
      <c r="A142" s="1">
        <f t="shared" si="1"/>
        <v>137</v>
      </c>
      <c r="B142" s="9">
        <f t="shared" si="13"/>
        <v>5</v>
      </c>
      <c r="C142" s="1">
        <f t="shared" si="6"/>
        <v>12</v>
      </c>
      <c r="D142" s="5">
        <f t="shared" si="3"/>
        <v>151885.22948677407</v>
      </c>
      <c r="E142" s="6">
        <f t="shared" si="15"/>
        <v>-1876.4762283660093</v>
      </c>
      <c r="F142" s="5">
        <f>D142*($M$4/12)</f>
        <v>759.42614743387037</v>
      </c>
      <c r="G142" s="6">
        <f t="shared" si="14"/>
        <v>1117.0500809321388</v>
      </c>
      <c r="H142" s="5">
        <f t="shared" si="0"/>
        <v>150768.17940584192</v>
      </c>
      <c r="I142" s="5"/>
    </row>
    <row r="143" spans="1:9" ht="14.25" customHeight="1" x14ac:dyDescent="0.3">
      <c r="A143" s="1">
        <f t="shared" si="1"/>
        <v>138</v>
      </c>
      <c r="B143" s="9">
        <f t="shared" si="13"/>
        <v>6</v>
      </c>
      <c r="C143" s="1">
        <f t="shared" si="6"/>
        <v>12</v>
      </c>
      <c r="D143" s="5">
        <f t="shared" si="3"/>
        <v>150768.17940584192</v>
      </c>
      <c r="E143" s="6">
        <f t="shared" si="15"/>
        <v>-1876.4762283660093</v>
      </c>
      <c r="F143" s="5">
        <f>D143*($M$4/12)</f>
        <v>753.8408970292096</v>
      </c>
      <c r="G143" s="6">
        <f t="shared" si="14"/>
        <v>1122.6353313367997</v>
      </c>
      <c r="H143" s="5">
        <f t="shared" si="0"/>
        <v>149645.54407450513</v>
      </c>
      <c r="I143" s="5"/>
    </row>
    <row r="144" spans="1:9" ht="14.25" customHeight="1" x14ac:dyDescent="0.3">
      <c r="A144" s="1">
        <f t="shared" si="1"/>
        <v>139</v>
      </c>
      <c r="B144" s="9">
        <f t="shared" si="13"/>
        <v>7</v>
      </c>
      <c r="C144" s="1">
        <f t="shared" si="6"/>
        <v>12</v>
      </c>
      <c r="D144" s="5">
        <f t="shared" si="3"/>
        <v>149645.54407450513</v>
      </c>
      <c r="E144" s="6">
        <f t="shared" si="15"/>
        <v>-1876.4762283660093</v>
      </c>
      <c r="F144" s="5">
        <f>D144*($M$4/12)</f>
        <v>748.22772037252571</v>
      </c>
      <c r="G144" s="6">
        <f t="shared" si="14"/>
        <v>1128.2485079934836</v>
      </c>
      <c r="H144" s="5">
        <f t="shared" si="0"/>
        <v>148517.29556651166</v>
      </c>
      <c r="I144" s="5"/>
    </row>
    <row r="145" spans="1:9" ht="14.25" customHeight="1" x14ac:dyDescent="0.3">
      <c r="A145" s="1">
        <f t="shared" si="1"/>
        <v>140</v>
      </c>
      <c r="B145" s="9">
        <f t="shared" si="13"/>
        <v>8</v>
      </c>
      <c r="C145" s="1">
        <f t="shared" si="6"/>
        <v>12</v>
      </c>
      <c r="D145" s="5">
        <f t="shared" si="3"/>
        <v>148517.29556651166</v>
      </c>
      <c r="E145" s="6">
        <f t="shared" si="15"/>
        <v>-1876.4762283660093</v>
      </c>
      <c r="F145" s="5">
        <f>D145*($M$4/12)</f>
        <v>742.58647783255833</v>
      </c>
      <c r="G145" s="6">
        <f t="shared" si="14"/>
        <v>1133.889750533451</v>
      </c>
      <c r="H145" s="5">
        <f t="shared" si="0"/>
        <v>147383.40581597821</v>
      </c>
      <c r="I145" s="5"/>
    </row>
    <row r="146" spans="1:9" ht="14.25" customHeight="1" x14ac:dyDescent="0.3">
      <c r="A146" s="1">
        <f t="shared" si="1"/>
        <v>141</v>
      </c>
      <c r="B146" s="9">
        <f t="shared" si="13"/>
        <v>9</v>
      </c>
      <c r="C146" s="1">
        <f t="shared" si="6"/>
        <v>12</v>
      </c>
      <c r="D146" s="5">
        <f t="shared" si="3"/>
        <v>147383.40581597821</v>
      </c>
      <c r="E146" s="6">
        <f t="shared" si="15"/>
        <v>-1876.4762283660093</v>
      </c>
      <c r="F146" s="5">
        <f>D146*($M$4/12)</f>
        <v>736.91702907989111</v>
      </c>
      <c r="G146" s="6">
        <f t="shared" si="14"/>
        <v>1139.5591992861182</v>
      </c>
      <c r="H146" s="5">
        <f t="shared" si="0"/>
        <v>146243.84661669208</v>
      </c>
      <c r="I146" s="5"/>
    </row>
    <row r="147" spans="1:9" ht="14.25" customHeight="1" x14ac:dyDescent="0.3">
      <c r="A147" s="1">
        <f t="shared" si="1"/>
        <v>142</v>
      </c>
      <c r="B147" s="9">
        <f t="shared" ref="B147:B210" si="16">B135</f>
        <v>10</v>
      </c>
      <c r="C147" s="1">
        <f t="shared" si="6"/>
        <v>12</v>
      </c>
      <c r="D147" s="5">
        <f t="shared" si="3"/>
        <v>146243.84661669208</v>
      </c>
      <c r="E147" s="6">
        <f t="shared" si="15"/>
        <v>-1876.4762283660093</v>
      </c>
      <c r="F147" s="5">
        <f>D147*($M$4/12)</f>
        <v>731.21923308346038</v>
      </c>
      <c r="G147" s="6">
        <f t="shared" si="14"/>
        <v>1145.2569952825488</v>
      </c>
      <c r="H147" s="5">
        <f t="shared" si="0"/>
        <v>145098.58962140954</v>
      </c>
      <c r="I147" s="5"/>
    </row>
    <row r="148" spans="1:9" ht="14.25" customHeight="1" x14ac:dyDescent="0.3">
      <c r="A148" s="1">
        <f t="shared" si="1"/>
        <v>143</v>
      </c>
      <c r="B148" s="9">
        <f t="shared" si="16"/>
        <v>11</v>
      </c>
      <c r="C148" s="1">
        <f t="shared" si="6"/>
        <v>12</v>
      </c>
      <c r="D148" s="5">
        <f t="shared" si="3"/>
        <v>145098.58962140954</v>
      </c>
      <c r="E148" s="6">
        <f t="shared" si="15"/>
        <v>-1876.4762283660093</v>
      </c>
      <c r="F148" s="5">
        <f>D148*($M$4/12)</f>
        <v>725.49294810704771</v>
      </c>
      <c r="G148" s="6">
        <f t="shared" si="14"/>
        <v>1150.9832802589617</v>
      </c>
      <c r="H148" s="5">
        <f t="shared" si="0"/>
        <v>143947.60634115059</v>
      </c>
      <c r="I148" s="5"/>
    </row>
    <row r="149" spans="1:9" ht="14.25" customHeight="1" x14ac:dyDescent="0.3">
      <c r="A149" s="1">
        <f t="shared" si="1"/>
        <v>144</v>
      </c>
      <c r="B149" s="9">
        <f t="shared" si="16"/>
        <v>12</v>
      </c>
      <c r="C149" s="1">
        <f t="shared" si="6"/>
        <v>12</v>
      </c>
      <c r="D149" s="5">
        <f t="shared" si="3"/>
        <v>143947.60634115059</v>
      </c>
      <c r="E149" s="6">
        <f t="shared" si="15"/>
        <v>-1876.4762283660093</v>
      </c>
      <c r="F149" s="5">
        <f>D149*($M$4/12)</f>
        <v>719.73803170575297</v>
      </c>
      <c r="G149" s="6">
        <f t="shared" si="14"/>
        <v>1156.7381966602563</v>
      </c>
      <c r="H149" s="5">
        <f t="shared" si="0"/>
        <v>142790.86814449032</v>
      </c>
      <c r="I149" s="5"/>
    </row>
    <row r="150" spans="1:9" ht="14.25" customHeight="1" x14ac:dyDescent="0.3">
      <c r="A150" s="1">
        <f t="shared" si="1"/>
        <v>145</v>
      </c>
      <c r="B150" s="9">
        <f t="shared" si="16"/>
        <v>1</v>
      </c>
      <c r="C150" s="1">
        <f t="shared" si="6"/>
        <v>13</v>
      </c>
      <c r="D150" s="5">
        <f t="shared" si="3"/>
        <v>142790.86814449032</v>
      </c>
      <c r="E150" s="6">
        <f t="shared" si="15"/>
        <v>-1876.4762283660093</v>
      </c>
      <c r="F150" s="5">
        <f>D150*($M$4/12)</f>
        <v>713.95434072245166</v>
      </c>
      <c r="G150" s="6">
        <f t="shared" si="14"/>
        <v>1162.5218876435576</v>
      </c>
      <c r="H150" s="5">
        <f t="shared" si="0"/>
        <v>141628.34625684677</v>
      </c>
      <c r="I150" s="5"/>
    </row>
    <row r="151" spans="1:9" ht="14.25" customHeight="1" x14ac:dyDescent="0.3">
      <c r="A151" s="1">
        <f t="shared" si="1"/>
        <v>146</v>
      </c>
      <c r="B151" s="9">
        <f t="shared" si="16"/>
        <v>2</v>
      </c>
      <c r="C151" s="1">
        <f t="shared" si="6"/>
        <v>13</v>
      </c>
      <c r="D151" s="5">
        <f t="shared" si="3"/>
        <v>141628.34625684677</v>
      </c>
      <c r="E151" s="6">
        <f t="shared" si="15"/>
        <v>-1876.4762283660093</v>
      </c>
      <c r="F151" s="5">
        <f>D151*($M$4/12)</f>
        <v>708.14173128423386</v>
      </c>
      <c r="G151" s="6">
        <f t="shared" si="14"/>
        <v>1168.3344970817755</v>
      </c>
      <c r="H151" s="5">
        <f t="shared" si="0"/>
        <v>140460.01175976498</v>
      </c>
      <c r="I151" s="5"/>
    </row>
    <row r="152" spans="1:9" ht="14.25" customHeight="1" x14ac:dyDescent="0.3">
      <c r="A152" s="1">
        <f t="shared" si="1"/>
        <v>147</v>
      </c>
      <c r="B152" s="9">
        <f t="shared" si="16"/>
        <v>3</v>
      </c>
      <c r="C152" s="1">
        <f t="shared" si="6"/>
        <v>13</v>
      </c>
      <c r="D152" s="5">
        <f t="shared" si="3"/>
        <v>140460.01175976498</v>
      </c>
      <c r="E152" s="6">
        <f t="shared" si="15"/>
        <v>-1876.4762283660093</v>
      </c>
      <c r="F152" s="5">
        <f>D152*($M$4/12)</f>
        <v>702.30005879882492</v>
      </c>
      <c r="G152" s="6">
        <f t="shared" si="14"/>
        <v>1174.1761695671844</v>
      </c>
      <c r="H152" s="5">
        <f t="shared" si="0"/>
        <v>139285.83559019779</v>
      </c>
      <c r="I152" s="5"/>
    </row>
    <row r="153" spans="1:9" ht="14.25" customHeight="1" x14ac:dyDescent="0.3">
      <c r="A153" s="1">
        <f t="shared" si="1"/>
        <v>148</v>
      </c>
      <c r="B153" s="9">
        <f t="shared" si="16"/>
        <v>4</v>
      </c>
      <c r="C153" s="1">
        <f t="shared" si="6"/>
        <v>13</v>
      </c>
      <c r="D153" s="5">
        <f t="shared" si="3"/>
        <v>139285.83559019779</v>
      </c>
      <c r="E153" s="6">
        <f t="shared" si="15"/>
        <v>-1876.4762283660093</v>
      </c>
      <c r="F153" s="5">
        <f>D153*($M$4/12)</f>
        <v>696.42917795098901</v>
      </c>
      <c r="G153" s="6">
        <f t="shared" si="14"/>
        <v>1180.0470504150203</v>
      </c>
      <c r="H153" s="5">
        <f t="shared" si="0"/>
        <v>138105.78853978278</v>
      </c>
      <c r="I153" s="5"/>
    </row>
    <row r="154" spans="1:9" ht="14.25" customHeight="1" x14ac:dyDescent="0.3">
      <c r="A154" s="1">
        <f t="shared" si="1"/>
        <v>149</v>
      </c>
      <c r="B154" s="9">
        <f t="shared" si="16"/>
        <v>5</v>
      </c>
      <c r="C154" s="1">
        <f t="shared" si="6"/>
        <v>13</v>
      </c>
      <c r="D154" s="5">
        <f t="shared" si="3"/>
        <v>138105.78853978278</v>
      </c>
      <c r="E154" s="6">
        <f t="shared" si="15"/>
        <v>-1876.4762283660093</v>
      </c>
      <c r="F154" s="5">
        <f>D154*($M$4/12)</f>
        <v>690.52894269891385</v>
      </c>
      <c r="G154" s="6">
        <f t="shared" si="14"/>
        <v>1185.9472856670955</v>
      </c>
      <c r="H154" s="5">
        <f t="shared" si="0"/>
        <v>136919.84125411569</v>
      </c>
      <c r="I154" s="5"/>
    </row>
    <row r="155" spans="1:9" ht="14.25" customHeight="1" x14ac:dyDescent="0.3">
      <c r="A155" s="1">
        <f t="shared" si="1"/>
        <v>150</v>
      </c>
      <c r="B155" s="9">
        <f t="shared" si="16"/>
        <v>6</v>
      </c>
      <c r="C155" s="1">
        <f t="shared" si="6"/>
        <v>13</v>
      </c>
      <c r="D155" s="5">
        <f t="shared" si="3"/>
        <v>136919.84125411569</v>
      </c>
      <c r="E155" s="6">
        <f t="shared" si="15"/>
        <v>-1876.4762283660093</v>
      </c>
      <c r="F155" s="5">
        <f>D155*($M$4/12)</f>
        <v>684.59920627057841</v>
      </c>
      <c r="G155" s="6">
        <f t="shared" si="14"/>
        <v>1191.8770220954309</v>
      </c>
      <c r="H155" s="5">
        <f t="shared" si="0"/>
        <v>135727.96423202025</v>
      </c>
      <c r="I155" s="5"/>
    </row>
    <row r="156" spans="1:9" ht="14.25" customHeight="1" x14ac:dyDescent="0.3">
      <c r="A156" s="1">
        <f t="shared" si="1"/>
        <v>151</v>
      </c>
      <c r="B156" s="9">
        <f t="shared" si="16"/>
        <v>7</v>
      </c>
      <c r="C156" s="1">
        <f t="shared" si="6"/>
        <v>13</v>
      </c>
      <c r="D156" s="5">
        <f t="shared" si="3"/>
        <v>135727.96423202025</v>
      </c>
      <c r="E156" s="6">
        <f t="shared" si="15"/>
        <v>-1876.4762283660093</v>
      </c>
      <c r="F156" s="5">
        <f>D156*($M$4/12)</f>
        <v>678.63982116010129</v>
      </c>
      <c r="G156" s="6">
        <f t="shared" si="14"/>
        <v>1197.836407205908</v>
      </c>
      <c r="H156" s="5">
        <f t="shared" si="0"/>
        <v>134530.12782481435</v>
      </c>
      <c r="I156" s="5"/>
    </row>
    <row r="157" spans="1:9" ht="14.25" customHeight="1" x14ac:dyDescent="0.3">
      <c r="A157" s="1">
        <f t="shared" si="1"/>
        <v>152</v>
      </c>
      <c r="B157" s="9">
        <f t="shared" si="16"/>
        <v>8</v>
      </c>
      <c r="C157" s="1">
        <f t="shared" si="6"/>
        <v>13</v>
      </c>
      <c r="D157" s="5">
        <f t="shared" si="3"/>
        <v>134530.12782481435</v>
      </c>
      <c r="E157" s="6">
        <f t="shared" si="15"/>
        <v>-1876.4762283660093</v>
      </c>
      <c r="F157" s="5">
        <f>D157*($M$4/12)</f>
        <v>672.65063912407174</v>
      </c>
      <c r="G157" s="6">
        <f t="shared" si="14"/>
        <v>1203.8255892419375</v>
      </c>
      <c r="H157" s="5">
        <f t="shared" si="0"/>
        <v>133326.30223557242</v>
      </c>
      <c r="I157" s="5"/>
    </row>
    <row r="158" spans="1:9" ht="14.25" customHeight="1" x14ac:dyDescent="0.3">
      <c r="A158" s="1">
        <f t="shared" si="1"/>
        <v>153</v>
      </c>
      <c r="B158" s="9">
        <f t="shared" si="16"/>
        <v>9</v>
      </c>
      <c r="C158" s="1">
        <f t="shared" si="6"/>
        <v>13</v>
      </c>
      <c r="D158" s="5">
        <f t="shared" si="3"/>
        <v>133326.30223557242</v>
      </c>
      <c r="E158" s="6">
        <f t="shared" si="15"/>
        <v>-1876.4762283660093</v>
      </c>
      <c r="F158" s="5">
        <f>D158*($M$4/12)</f>
        <v>666.63151117786208</v>
      </c>
      <c r="G158" s="6">
        <f t="shared" si="14"/>
        <v>1209.8447171881471</v>
      </c>
      <c r="H158" s="5">
        <f t="shared" si="0"/>
        <v>132116.45751838427</v>
      </c>
      <c r="I158" s="5"/>
    </row>
    <row r="159" spans="1:9" ht="14.25" customHeight="1" x14ac:dyDescent="0.3">
      <c r="A159" s="1">
        <f t="shared" si="1"/>
        <v>154</v>
      </c>
      <c r="B159" s="9">
        <f t="shared" si="16"/>
        <v>10</v>
      </c>
      <c r="C159" s="1">
        <f t="shared" si="6"/>
        <v>13</v>
      </c>
      <c r="D159" s="5">
        <f t="shared" si="3"/>
        <v>132116.45751838427</v>
      </c>
      <c r="E159" s="6">
        <f t="shared" si="15"/>
        <v>-1876.4762283660093</v>
      </c>
      <c r="F159" s="5">
        <f>D159*($M$4/12)</f>
        <v>660.58228759192139</v>
      </c>
      <c r="G159" s="6">
        <f t="shared" si="14"/>
        <v>1215.8939407740879</v>
      </c>
      <c r="H159" s="5">
        <f t="shared" si="0"/>
        <v>130900.56357761018</v>
      </c>
      <c r="I159" s="5"/>
    </row>
    <row r="160" spans="1:9" ht="14.25" customHeight="1" x14ac:dyDescent="0.3">
      <c r="A160" s="1">
        <f t="shared" si="1"/>
        <v>155</v>
      </c>
      <c r="B160" s="9">
        <f t="shared" si="16"/>
        <v>11</v>
      </c>
      <c r="C160" s="1">
        <f t="shared" si="6"/>
        <v>13</v>
      </c>
      <c r="D160" s="5">
        <f t="shared" si="3"/>
        <v>130900.56357761018</v>
      </c>
      <c r="E160" s="6">
        <f t="shared" si="15"/>
        <v>-1876.4762283660093</v>
      </c>
      <c r="F160" s="5">
        <f>D160*($M$4/12)</f>
        <v>654.50281788805091</v>
      </c>
      <c r="G160" s="6">
        <f t="shared" si="14"/>
        <v>1221.9734104779584</v>
      </c>
      <c r="H160" s="5">
        <f t="shared" si="0"/>
        <v>129678.59016713222</v>
      </c>
      <c r="I160" s="5"/>
    </row>
    <row r="161" spans="1:9" ht="14.25" customHeight="1" x14ac:dyDescent="0.3">
      <c r="A161" s="1">
        <f t="shared" si="1"/>
        <v>156</v>
      </c>
      <c r="B161" s="9">
        <f t="shared" si="16"/>
        <v>12</v>
      </c>
      <c r="C161" s="1">
        <f t="shared" si="6"/>
        <v>13</v>
      </c>
      <c r="D161" s="5">
        <f t="shared" si="3"/>
        <v>129678.59016713222</v>
      </c>
      <c r="E161" s="6">
        <f t="shared" si="15"/>
        <v>-1876.4762283660093</v>
      </c>
      <c r="F161" s="5">
        <f>D161*($M$4/12)</f>
        <v>648.39295083566117</v>
      </c>
      <c r="G161" s="6">
        <f t="shared" si="14"/>
        <v>1228.0832775303481</v>
      </c>
      <c r="H161" s="5">
        <f t="shared" si="0"/>
        <v>128450.50688960188</v>
      </c>
      <c r="I161" s="5"/>
    </row>
    <row r="162" spans="1:9" ht="14.25" customHeight="1" x14ac:dyDescent="0.3">
      <c r="A162" s="1">
        <f t="shared" si="1"/>
        <v>157</v>
      </c>
      <c r="B162" s="9">
        <f t="shared" si="16"/>
        <v>1</v>
      </c>
      <c r="C162" s="1">
        <f t="shared" si="6"/>
        <v>14</v>
      </c>
      <c r="D162" s="5">
        <f t="shared" si="3"/>
        <v>128450.50688960188</v>
      </c>
      <c r="E162" s="6">
        <f t="shared" si="15"/>
        <v>-1876.4762283660093</v>
      </c>
      <c r="F162" s="5">
        <f>D162*($M$4/12)</f>
        <v>642.25253444800944</v>
      </c>
      <c r="G162" s="6">
        <f t="shared" si="14"/>
        <v>1234.2236939179998</v>
      </c>
      <c r="H162" s="5">
        <f t="shared" si="0"/>
        <v>127216.28319568388</v>
      </c>
      <c r="I162" s="5"/>
    </row>
    <row r="163" spans="1:9" ht="14.25" customHeight="1" x14ac:dyDescent="0.3">
      <c r="A163" s="1">
        <f t="shared" si="1"/>
        <v>158</v>
      </c>
      <c r="B163" s="9">
        <f t="shared" si="16"/>
        <v>2</v>
      </c>
      <c r="C163" s="1">
        <f t="shared" si="6"/>
        <v>14</v>
      </c>
      <c r="D163" s="5">
        <f t="shared" si="3"/>
        <v>127216.28319568388</v>
      </c>
      <c r="E163" s="6">
        <f t="shared" si="15"/>
        <v>-1876.4762283660093</v>
      </c>
      <c r="F163" s="5">
        <f>D163*($M$4/12)</f>
        <v>636.08141597841939</v>
      </c>
      <c r="G163" s="6">
        <f t="shared" si="14"/>
        <v>1240.3948123875898</v>
      </c>
      <c r="H163" s="5">
        <f t="shared" si="0"/>
        <v>125975.88838329629</v>
      </c>
      <c r="I163" s="5"/>
    </row>
    <row r="164" spans="1:9" ht="14.25" customHeight="1" x14ac:dyDescent="0.3">
      <c r="A164" s="1">
        <f t="shared" si="1"/>
        <v>159</v>
      </c>
      <c r="B164" s="9">
        <f t="shared" si="16"/>
        <v>3</v>
      </c>
      <c r="C164" s="1">
        <f t="shared" si="6"/>
        <v>14</v>
      </c>
      <c r="D164" s="5">
        <f t="shared" si="3"/>
        <v>125975.88838329629</v>
      </c>
      <c r="E164" s="6">
        <f t="shared" si="15"/>
        <v>-1876.4762283660093</v>
      </c>
      <c r="F164" s="5">
        <f>D164*($M$4/12)</f>
        <v>629.87944191648148</v>
      </c>
      <c r="G164" s="6">
        <f t="shared" si="14"/>
        <v>1246.5967864495278</v>
      </c>
      <c r="H164" s="5">
        <f t="shared" si="0"/>
        <v>124729.29159684676</v>
      </c>
      <c r="I164" s="5"/>
    </row>
    <row r="165" spans="1:9" ht="14.25" customHeight="1" x14ac:dyDescent="0.3">
      <c r="A165" s="1">
        <f t="shared" si="1"/>
        <v>160</v>
      </c>
      <c r="B165" s="9">
        <f t="shared" si="16"/>
        <v>4</v>
      </c>
      <c r="C165" s="1">
        <f t="shared" si="6"/>
        <v>14</v>
      </c>
      <c r="D165" s="5">
        <f t="shared" si="3"/>
        <v>124729.29159684676</v>
      </c>
      <c r="E165" s="6">
        <f t="shared" si="15"/>
        <v>-1876.4762283660093</v>
      </c>
      <c r="F165" s="5">
        <f>D165*($M$4/12)</f>
        <v>623.64645798423385</v>
      </c>
      <c r="G165" s="6">
        <f t="shared" si="14"/>
        <v>1252.8297703817755</v>
      </c>
      <c r="H165" s="5">
        <f t="shared" si="0"/>
        <v>123476.46182646498</v>
      </c>
      <c r="I165" s="5"/>
    </row>
    <row r="166" spans="1:9" ht="14.25" customHeight="1" x14ac:dyDescent="0.3">
      <c r="A166" s="1">
        <f t="shared" si="1"/>
        <v>161</v>
      </c>
      <c r="B166" s="9">
        <f t="shared" si="16"/>
        <v>5</v>
      </c>
      <c r="C166" s="1">
        <f t="shared" si="6"/>
        <v>14</v>
      </c>
      <c r="D166" s="5">
        <f t="shared" si="3"/>
        <v>123476.46182646498</v>
      </c>
      <c r="E166" s="6">
        <f t="shared" si="15"/>
        <v>-1876.4762283660093</v>
      </c>
      <c r="F166" s="5">
        <f>D166*($M$4/12)</f>
        <v>617.38230913232485</v>
      </c>
      <c r="G166" s="6">
        <f t="shared" si="14"/>
        <v>1259.0939192336846</v>
      </c>
      <c r="H166" s="5">
        <f t="shared" si="0"/>
        <v>122217.3679072313</v>
      </c>
      <c r="I166" s="5"/>
    </row>
    <row r="167" spans="1:9" ht="14.25" customHeight="1" x14ac:dyDescent="0.3">
      <c r="A167" s="1">
        <f t="shared" si="1"/>
        <v>162</v>
      </c>
      <c r="B167" s="9">
        <f t="shared" si="16"/>
        <v>6</v>
      </c>
      <c r="C167" s="1">
        <f t="shared" si="6"/>
        <v>14</v>
      </c>
      <c r="D167" s="5">
        <f t="shared" si="3"/>
        <v>122217.3679072313</v>
      </c>
      <c r="E167" s="6">
        <f t="shared" si="15"/>
        <v>-1876.4762283660093</v>
      </c>
      <c r="F167" s="5">
        <f>D167*($M$4/12)</f>
        <v>611.0868395361565</v>
      </c>
      <c r="G167" s="6">
        <f t="shared" si="14"/>
        <v>1265.3893888298528</v>
      </c>
      <c r="H167" s="5">
        <f t="shared" si="0"/>
        <v>120951.97851840145</v>
      </c>
      <c r="I167" s="5"/>
    </row>
    <row r="168" spans="1:9" ht="14.25" customHeight="1" x14ac:dyDescent="0.3">
      <c r="A168" s="1">
        <f t="shared" si="1"/>
        <v>163</v>
      </c>
      <c r="B168" s="9">
        <f t="shared" si="16"/>
        <v>7</v>
      </c>
      <c r="C168" s="1">
        <f t="shared" si="6"/>
        <v>14</v>
      </c>
      <c r="D168" s="5">
        <f t="shared" si="3"/>
        <v>120951.97851840145</v>
      </c>
      <c r="E168" s="6">
        <f t="shared" si="15"/>
        <v>-1876.4762283660093</v>
      </c>
      <c r="F168" s="5">
        <f>D168*($M$4/12)</f>
        <v>604.7598925920073</v>
      </c>
      <c r="G168" s="6">
        <f t="shared" si="14"/>
        <v>1271.7163357740019</v>
      </c>
      <c r="H168" s="5">
        <f t="shared" si="0"/>
        <v>119680.26218262744</v>
      </c>
      <c r="I168" s="5"/>
    </row>
    <row r="169" spans="1:9" ht="14.25" customHeight="1" x14ac:dyDescent="0.3">
      <c r="A169" s="1">
        <f t="shared" si="1"/>
        <v>164</v>
      </c>
      <c r="B169" s="9">
        <f t="shared" si="16"/>
        <v>8</v>
      </c>
      <c r="C169" s="1">
        <f t="shared" si="6"/>
        <v>14</v>
      </c>
      <c r="D169" s="5">
        <f t="shared" si="3"/>
        <v>119680.26218262744</v>
      </c>
      <c r="E169" s="6">
        <f t="shared" si="15"/>
        <v>-1876.4762283660093</v>
      </c>
      <c r="F169" s="5">
        <f>D169*($M$4/12)</f>
        <v>598.40131091313719</v>
      </c>
      <c r="G169" s="6">
        <f t="shared" si="14"/>
        <v>1278.0749174528721</v>
      </c>
      <c r="H169" s="5">
        <f t="shared" si="0"/>
        <v>118402.18726517457</v>
      </c>
      <c r="I169" s="5"/>
    </row>
    <row r="170" spans="1:9" ht="14.25" customHeight="1" x14ac:dyDescent="0.3">
      <c r="A170" s="1">
        <f t="shared" si="1"/>
        <v>165</v>
      </c>
      <c r="B170" s="9">
        <f t="shared" si="16"/>
        <v>9</v>
      </c>
      <c r="C170" s="1">
        <f t="shared" si="6"/>
        <v>14</v>
      </c>
      <c r="D170" s="5">
        <f t="shared" si="3"/>
        <v>118402.18726517457</v>
      </c>
      <c r="E170" s="6">
        <f t="shared" si="15"/>
        <v>-1876.4762283660093</v>
      </c>
      <c r="F170" s="5">
        <f>D170*($M$4/12)</f>
        <v>592.01093632587288</v>
      </c>
      <c r="G170" s="6">
        <f t="shared" si="14"/>
        <v>1284.4652920401363</v>
      </c>
      <c r="H170" s="5">
        <f t="shared" si="0"/>
        <v>117117.72197313442</v>
      </c>
      <c r="I170" s="5"/>
    </row>
    <row r="171" spans="1:9" ht="14.25" customHeight="1" x14ac:dyDescent="0.3">
      <c r="A171" s="1">
        <f t="shared" si="1"/>
        <v>166</v>
      </c>
      <c r="B171" s="9">
        <f t="shared" si="16"/>
        <v>10</v>
      </c>
      <c r="C171" s="1">
        <f t="shared" si="6"/>
        <v>14</v>
      </c>
      <c r="D171" s="5">
        <f t="shared" si="3"/>
        <v>117117.72197313442</v>
      </c>
      <c r="E171" s="6">
        <f t="shared" si="15"/>
        <v>-1876.4762283660093</v>
      </c>
      <c r="F171" s="5">
        <f>D171*($M$4/12)</f>
        <v>585.58860986567208</v>
      </c>
      <c r="G171" s="6">
        <f t="shared" si="14"/>
        <v>1290.8876185003373</v>
      </c>
      <c r="H171" s="5">
        <f t="shared" si="0"/>
        <v>115826.83435463409</v>
      </c>
      <c r="I171" s="5"/>
    </row>
    <row r="172" spans="1:9" ht="14.25" customHeight="1" x14ac:dyDescent="0.3">
      <c r="A172" s="1">
        <f t="shared" si="1"/>
        <v>167</v>
      </c>
      <c r="B172" s="9">
        <f t="shared" si="16"/>
        <v>11</v>
      </c>
      <c r="C172" s="1">
        <f t="shared" si="6"/>
        <v>14</v>
      </c>
      <c r="D172" s="5">
        <f t="shared" si="3"/>
        <v>115826.83435463409</v>
      </c>
      <c r="E172" s="6">
        <f t="shared" si="15"/>
        <v>-1876.4762283660093</v>
      </c>
      <c r="F172" s="5">
        <f>D172*($M$4/12)</f>
        <v>579.13417177317046</v>
      </c>
      <c r="G172" s="6">
        <f t="shared" si="14"/>
        <v>1297.3420565928388</v>
      </c>
      <c r="H172" s="5">
        <f t="shared" si="0"/>
        <v>114529.49229804125</v>
      </c>
      <c r="I172" s="5"/>
    </row>
    <row r="173" spans="1:9" ht="14.25" customHeight="1" x14ac:dyDescent="0.3">
      <c r="A173" s="1">
        <f t="shared" si="1"/>
        <v>168</v>
      </c>
      <c r="B173" s="9">
        <f t="shared" si="16"/>
        <v>12</v>
      </c>
      <c r="C173" s="1">
        <f t="shared" si="6"/>
        <v>14</v>
      </c>
      <c r="D173" s="5">
        <f t="shared" si="3"/>
        <v>114529.49229804125</v>
      </c>
      <c r="E173" s="6">
        <f t="shared" si="15"/>
        <v>-1876.4762283660093</v>
      </c>
      <c r="F173" s="5">
        <f>D173*($M$4/12)</f>
        <v>572.6474614902063</v>
      </c>
      <c r="G173" s="6">
        <f t="shared" si="14"/>
        <v>1303.828766875803</v>
      </c>
      <c r="H173" s="5">
        <f t="shared" si="0"/>
        <v>113225.66353116545</v>
      </c>
      <c r="I173" s="5"/>
    </row>
    <row r="174" spans="1:9" ht="14.25" customHeight="1" x14ac:dyDescent="0.3">
      <c r="A174" s="1">
        <f t="shared" si="1"/>
        <v>169</v>
      </c>
      <c r="B174" s="9">
        <f t="shared" si="16"/>
        <v>1</v>
      </c>
      <c r="C174" s="1">
        <f t="shared" si="6"/>
        <v>15</v>
      </c>
      <c r="D174" s="5">
        <f t="shared" si="3"/>
        <v>113225.66353116545</v>
      </c>
      <c r="E174" s="6">
        <f t="shared" si="15"/>
        <v>-1876.4762283660093</v>
      </c>
      <c r="F174" s="5">
        <f>D174*($M$4/12)</f>
        <v>566.12831765582723</v>
      </c>
      <c r="G174" s="6">
        <f t="shared" si="14"/>
        <v>1310.3479107101821</v>
      </c>
      <c r="H174" s="5">
        <f t="shared" si="0"/>
        <v>111915.31562045527</v>
      </c>
      <c r="I174" s="5"/>
    </row>
    <row r="175" spans="1:9" ht="14.25" customHeight="1" x14ac:dyDescent="0.3">
      <c r="A175" s="1">
        <f t="shared" si="1"/>
        <v>170</v>
      </c>
      <c r="B175" s="9">
        <f t="shared" si="16"/>
        <v>2</v>
      </c>
      <c r="C175" s="1">
        <f t="shared" si="6"/>
        <v>15</v>
      </c>
      <c r="D175" s="5">
        <f t="shared" si="3"/>
        <v>111915.31562045527</v>
      </c>
      <c r="E175" s="6">
        <f t="shared" si="15"/>
        <v>-1876.4762283660093</v>
      </c>
      <c r="F175" s="5">
        <f>D175*($M$4/12)</f>
        <v>559.57657810227636</v>
      </c>
      <c r="G175" s="6">
        <f t="shared" si="14"/>
        <v>1316.8996502637328</v>
      </c>
      <c r="H175" s="5">
        <f t="shared" si="0"/>
        <v>110598.41597019153</v>
      </c>
      <c r="I175" s="5"/>
    </row>
    <row r="176" spans="1:9" ht="14.25" customHeight="1" x14ac:dyDescent="0.3">
      <c r="A176" s="1">
        <f t="shared" si="1"/>
        <v>171</v>
      </c>
      <c r="B176" s="9">
        <f t="shared" si="16"/>
        <v>3</v>
      </c>
      <c r="C176" s="1">
        <f t="shared" si="6"/>
        <v>15</v>
      </c>
      <c r="D176" s="5">
        <f t="shared" si="3"/>
        <v>110598.41597019153</v>
      </c>
      <c r="E176" s="6">
        <f t="shared" si="15"/>
        <v>-1876.4762283660093</v>
      </c>
      <c r="F176" s="5">
        <f>D176*($M$4/12)</f>
        <v>552.99207985095768</v>
      </c>
      <c r="G176" s="6">
        <f t="shared" si="14"/>
        <v>1323.4841485150516</v>
      </c>
      <c r="H176" s="5">
        <f t="shared" si="0"/>
        <v>109274.93182167648</v>
      </c>
      <c r="I176" s="5"/>
    </row>
    <row r="177" spans="1:9" ht="14.25" customHeight="1" x14ac:dyDescent="0.3">
      <c r="A177" s="1">
        <f t="shared" si="1"/>
        <v>172</v>
      </c>
      <c r="B177" s="9">
        <f t="shared" si="16"/>
        <v>4</v>
      </c>
      <c r="C177" s="1">
        <f t="shared" si="6"/>
        <v>15</v>
      </c>
      <c r="D177" s="5">
        <f t="shared" si="3"/>
        <v>109274.93182167648</v>
      </c>
      <c r="E177" s="6">
        <f t="shared" si="15"/>
        <v>-1876.4762283660093</v>
      </c>
      <c r="F177" s="5">
        <f>D177*($M$4/12)</f>
        <v>546.37465910838239</v>
      </c>
      <c r="G177" s="6">
        <f t="shared" si="14"/>
        <v>1330.101569257627</v>
      </c>
      <c r="H177" s="5">
        <f t="shared" si="0"/>
        <v>107944.83025241885</v>
      </c>
      <c r="I177" s="5"/>
    </row>
    <row r="178" spans="1:9" ht="14.25" customHeight="1" x14ac:dyDescent="0.3">
      <c r="A178" s="1">
        <f t="shared" si="1"/>
        <v>173</v>
      </c>
      <c r="B178" s="9">
        <f t="shared" si="16"/>
        <v>5</v>
      </c>
      <c r="C178" s="1">
        <f t="shared" si="6"/>
        <v>15</v>
      </c>
      <c r="D178" s="5">
        <f t="shared" si="3"/>
        <v>107944.83025241885</v>
      </c>
      <c r="E178" s="6">
        <f t="shared" si="15"/>
        <v>-1876.4762283660093</v>
      </c>
      <c r="F178" s="5">
        <f>D178*($M$4/12)</f>
        <v>539.72415126209421</v>
      </c>
      <c r="G178" s="6">
        <f t="shared" si="14"/>
        <v>1336.7520771039151</v>
      </c>
      <c r="H178" s="5">
        <f t="shared" si="0"/>
        <v>106608.07817531493</v>
      </c>
      <c r="I178" s="5"/>
    </row>
    <row r="179" spans="1:9" ht="14.25" customHeight="1" x14ac:dyDescent="0.3">
      <c r="A179" s="1">
        <f t="shared" si="1"/>
        <v>174</v>
      </c>
      <c r="B179" s="9">
        <f t="shared" si="16"/>
        <v>6</v>
      </c>
      <c r="C179" s="1">
        <f t="shared" si="6"/>
        <v>15</v>
      </c>
      <c r="D179" s="5">
        <f t="shared" si="3"/>
        <v>106608.07817531493</v>
      </c>
      <c r="E179" s="6">
        <f t="shared" si="15"/>
        <v>-1876.4762283660093</v>
      </c>
      <c r="F179" s="5">
        <f>D179*($M$4/12)</f>
        <v>533.04039087657463</v>
      </c>
      <c r="G179" s="6">
        <f t="shared" si="14"/>
        <v>1343.4358374894346</v>
      </c>
      <c r="H179" s="5">
        <f t="shared" si="0"/>
        <v>105264.6423378255</v>
      </c>
      <c r="I179" s="5"/>
    </row>
    <row r="180" spans="1:9" ht="14.25" customHeight="1" x14ac:dyDescent="0.3">
      <c r="A180" s="1">
        <f t="shared" si="1"/>
        <v>175</v>
      </c>
      <c r="B180" s="9">
        <f t="shared" si="16"/>
        <v>7</v>
      </c>
      <c r="C180" s="1">
        <f t="shared" si="6"/>
        <v>15</v>
      </c>
      <c r="D180" s="5">
        <f t="shared" si="3"/>
        <v>105264.6423378255</v>
      </c>
      <c r="E180" s="6">
        <f t="shared" si="15"/>
        <v>-1876.4762283660093</v>
      </c>
      <c r="F180" s="5">
        <f>D180*($M$4/12)</f>
        <v>526.32321168912745</v>
      </c>
      <c r="G180" s="6">
        <f t="shared" si="14"/>
        <v>1350.1530166768819</v>
      </c>
      <c r="H180" s="5">
        <f t="shared" si="0"/>
        <v>103914.48932114862</v>
      </c>
      <c r="I180" s="5"/>
    </row>
    <row r="181" spans="1:9" ht="14.25" customHeight="1" x14ac:dyDescent="0.3">
      <c r="A181" s="1">
        <f t="shared" si="1"/>
        <v>176</v>
      </c>
      <c r="B181" s="9">
        <f t="shared" si="16"/>
        <v>8</v>
      </c>
      <c r="C181" s="1">
        <f t="shared" si="6"/>
        <v>15</v>
      </c>
      <c r="D181" s="5">
        <f t="shared" si="3"/>
        <v>103914.48932114862</v>
      </c>
      <c r="E181" s="6">
        <f t="shared" si="15"/>
        <v>-1876.4762283660093</v>
      </c>
      <c r="F181" s="5">
        <f>D181*($M$4/12)</f>
        <v>519.57244660574315</v>
      </c>
      <c r="G181" s="6">
        <f t="shared" si="14"/>
        <v>1356.9037817602662</v>
      </c>
      <c r="H181" s="5">
        <f t="shared" si="0"/>
        <v>102557.58553938835</v>
      </c>
      <c r="I181" s="5"/>
    </row>
    <row r="182" spans="1:9" ht="14.25" customHeight="1" x14ac:dyDescent="0.3">
      <c r="A182" s="1">
        <f t="shared" si="1"/>
        <v>177</v>
      </c>
      <c r="B182" s="9">
        <f t="shared" si="16"/>
        <v>9</v>
      </c>
      <c r="C182" s="1">
        <f t="shared" si="6"/>
        <v>15</v>
      </c>
      <c r="D182" s="5">
        <f t="shared" si="3"/>
        <v>102557.58553938835</v>
      </c>
      <c r="E182" s="6">
        <f t="shared" si="15"/>
        <v>-1876.4762283660093</v>
      </c>
      <c r="F182" s="5">
        <f>D182*($M$4/12)</f>
        <v>512.78792769694178</v>
      </c>
      <c r="G182" s="6">
        <f t="shared" si="14"/>
        <v>1363.6883006690675</v>
      </c>
      <c r="H182" s="5">
        <f t="shared" si="0"/>
        <v>101193.89723871929</v>
      </c>
      <c r="I182" s="5"/>
    </row>
    <row r="183" spans="1:9" ht="14.25" customHeight="1" x14ac:dyDescent="0.3">
      <c r="A183" s="1">
        <f t="shared" si="1"/>
        <v>178</v>
      </c>
      <c r="B183" s="9">
        <f t="shared" si="16"/>
        <v>10</v>
      </c>
      <c r="C183" s="1">
        <f t="shared" si="6"/>
        <v>15</v>
      </c>
      <c r="D183" s="5">
        <f t="shared" si="3"/>
        <v>101193.89723871929</v>
      </c>
      <c r="E183" s="6">
        <f t="shared" si="15"/>
        <v>-1876.4762283660093</v>
      </c>
      <c r="F183" s="5">
        <f>D183*($M$4/12)</f>
        <v>505.96948619359648</v>
      </c>
      <c r="G183" s="6">
        <f t="shared" si="14"/>
        <v>1370.5067421724129</v>
      </c>
      <c r="H183" s="5">
        <f t="shared" si="0"/>
        <v>99823.390496546883</v>
      </c>
      <c r="I183" s="5"/>
    </row>
    <row r="184" spans="1:9" ht="14.25" customHeight="1" x14ac:dyDescent="0.3">
      <c r="A184" s="1">
        <f t="shared" si="1"/>
        <v>179</v>
      </c>
      <c r="B184" s="9">
        <f t="shared" si="16"/>
        <v>11</v>
      </c>
      <c r="C184" s="1">
        <f t="shared" si="6"/>
        <v>15</v>
      </c>
      <c r="D184" s="5">
        <f t="shared" si="3"/>
        <v>99823.390496546883</v>
      </c>
      <c r="E184" s="6">
        <f t="shared" si="15"/>
        <v>-1876.4762283660093</v>
      </c>
      <c r="F184" s="5">
        <f>D184*($M$4/12)</f>
        <v>499.1169524827344</v>
      </c>
      <c r="G184" s="6">
        <f t="shared" si="14"/>
        <v>1377.3592758832749</v>
      </c>
      <c r="H184" s="5">
        <f t="shared" si="0"/>
        <v>98446.031220663601</v>
      </c>
      <c r="I184" s="5"/>
    </row>
    <row r="185" spans="1:9" ht="14.25" customHeight="1" x14ac:dyDescent="0.3">
      <c r="A185" s="1">
        <f t="shared" si="1"/>
        <v>180</v>
      </c>
      <c r="B185" s="9">
        <f t="shared" si="16"/>
        <v>12</v>
      </c>
      <c r="C185" s="1">
        <f t="shared" si="6"/>
        <v>15</v>
      </c>
      <c r="D185" s="5">
        <f t="shared" si="3"/>
        <v>98446.031220663601</v>
      </c>
      <c r="E185" s="6">
        <f t="shared" si="15"/>
        <v>-1876.4762283660093</v>
      </c>
      <c r="F185" s="5">
        <f>D185*($M$4/12)</f>
        <v>492.230156103318</v>
      </c>
      <c r="G185" s="6">
        <f t="shared" si="14"/>
        <v>1384.2460722626913</v>
      </c>
      <c r="H185" s="5">
        <f t="shared" si="0"/>
        <v>97061.785148400915</v>
      </c>
      <c r="I185" s="5"/>
    </row>
    <row r="186" spans="1:9" ht="14.25" customHeight="1" x14ac:dyDescent="0.3">
      <c r="A186" s="1">
        <f t="shared" si="1"/>
        <v>181</v>
      </c>
      <c r="B186" s="9">
        <f t="shared" si="16"/>
        <v>1</v>
      </c>
      <c r="C186" s="1">
        <f t="shared" si="6"/>
        <v>16</v>
      </c>
      <c r="D186" s="5">
        <f t="shared" si="3"/>
        <v>97061.785148400915</v>
      </c>
      <c r="E186" s="6">
        <f t="shared" si="15"/>
        <v>-1876.4762283660093</v>
      </c>
      <c r="F186" s="5">
        <f>D186*($M$4/12)</f>
        <v>485.30892574200459</v>
      </c>
      <c r="G186" s="6">
        <f t="shared" si="14"/>
        <v>1391.1673026240046</v>
      </c>
      <c r="H186" s="5">
        <f t="shared" si="0"/>
        <v>95670.617845776913</v>
      </c>
      <c r="I186" s="5"/>
    </row>
    <row r="187" spans="1:9" ht="14.25" customHeight="1" x14ac:dyDescent="0.3">
      <c r="A187" s="1">
        <f t="shared" si="1"/>
        <v>182</v>
      </c>
      <c r="B187" s="9">
        <f t="shared" si="16"/>
        <v>2</v>
      </c>
      <c r="C187" s="1">
        <f t="shared" si="6"/>
        <v>16</v>
      </c>
      <c r="D187" s="5">
        <f t="shared" si="3"/>
        <v>95670.617845776913</v>
      </c>
      <c r="E187" s="6">
        <f t="shared" si="15"/>
        <v>-1876.4762283660093</v>
      </c>
      <c r="F187" s="5">
        <f>D187*($M$4/12)</f>
        <v>478.35308922888458</v>
      </c>
      <c r="G187" s="6">
        <f t="shared" si="14"/>
        <v>1398.1231391371248</v>
      </c>
      <c r="H187" s="5">
        <f t="shared" si="0"/>
        <v>94272.494706639787</v>
      </c>
      <c r="I187" s="5"/>
    </row>
    <row r="188" spans="1:9" ht="14.25" customHeight="1" x14ac:dyDescent="0.3">
      <c r="A188" s="1">
        <f t="shared" si="1"/>
        <v>183</v>
      </c>
      <c r="B188" s="9">
        <f t="shared" si="16"/>
        <v>3</v>
      </c>
      <c r="C188" s="1">
        <f t="shared" si="6"/>
        <v>16</v>
      </c>
      <c r="D188" s="5">
        <f t="shared" si="3"/>
        <v>94272.494706639787</v>
      </c>
      <c r="E188" s="6">
        <f t="shared" si="15"/>
        <v>-1876.4762283660093</v>
      </c>
      <c r="F188" s="5">
        <f>D188*($M$4/12)</f>
        <v>471.36247353319897</v>
      </c>
      <c r="G188" s="6">
        <f t="shared" si="14"/>
        <v>1405.1137548328104</v>
      </c>
      <c r="H188" s="5">
        <f t="shared" si="0"/>
        <v>92867.380951806976</v>
      </c>
      <c r="I188" s="5"/>
    </row>
    <row r="189" spans="1:9" ht="14.25" customHeight="1" x14ac:dyDescent="0.3">
      <c r="A189" s="1">
        <f t="shared" si="1"/>
        <v>184</v>
      </c>
      <c r="B189" s="9">
        <f t="shared" si="16"/>
        <v>4</v>
      </c>
      <c r="C189" s="1">
        <f t="shared" si="6"/>
        <v>16</v>
      </c>
      <c r="D189" s="5">
        <f t="shared" si="3"/>
        <v>92867.380951806976</v>
      </c>
      <c r="E189" s="6">
        <f t="shared" si="15"/>
        <v>-1876.4762283660093</v>
      </c>
      <c r="F189" s="5">
        <f>D189*($M$4/12)</f>
        <v>464.33690475903489</v>
      </c>
      <c r="G189" s="6">
        <f t="shared" si="14"/>
        <v>1412.1393236069744</v>
      </c>
      <c r="H189" s="5">
        <f t="shared" si="0"/>
        <v>91455.241628200005</v>
      </c>
      <c r="I189" s="5"/>
    </row>
    <row r="190" spans="1:9" ht="14.25" customHeight="1" x14ac:dyDescent="0.3">
      <c r="A190" s="1">
        <f t="shared" si="1"/>
        <v>185</v>
      </c>
      <c r="B190" s="9">
        <f t="shared" si="16"/>
        <v>5</v>
      </c>
      <c r="C190" s="1">
        <f t="shared" si="6"/>
        <v>16</v>
      </c>
      <c r="D190" s="5">
        <f t="shared" si="3"/>
        <v>91455.241628200005</v>
      </c>
      <c r="E190" s="6">
        <f t="shared" si="15"/>
        <v>-1876.4762283660093</v>
      </c>
      <c r="F190" s="5">
        <f>D190*($M$4/12)</f>
        <v>457.27620814100004</v>
      </c>
      <c r="G190" s="6">
        <f t="shared" si="14"/>
        <v>1419.2000202250092</v>
      </c>
      <c r="H190" s="5">
        <f t="shared" si="0"/>
        <v>90036.041607974999</v>
      </c>
      <c r="I190" s="5"/>
    </row>
    <row r="191" spans="1:9" ht="14.25" customHeight="1" x14ac:dyDescent="0.3">
      <c r="A191" s="1">
        <f t="shared" si="1"/>
        <v>186</v>
      </c>
      <c r="B191" s="9">
        <f t="shared" si="16"/>
        <v>6</v>
      </c>
      <c r="C191" s="1">
        <f t="shared" si="6"/>
        <v>16</v>
      </c>
      <c r="D191" s="5">
        <f t="shared" si="3"/>
        <v>90036.041607974999</v>
      </c>
      <c r="E191" s="6">
        <f t="shared" si="15"/>
        <v>-1876.4762283660093</v>
      </c>
      <c r="F191" s="5">
        <f>D191*($M$4/12)</f>
        <v>450.18020803987503</v>
      </c>
      <c r="G191" s="6">
        <f t="shared" si="14"/>
        <v>1426.2960203261343</v>
      </c>
      <c r="H191" s="5">
        <f t="shared" si="0"/>
        <v>88609.745587648868</v>
      </c>
      <c r="I191" s="5"/>
    </row>
    <row r="192" spans="1:9" ht="14.25" customHeight="1" x14ac:dyDescent="0.3">
      <c r="A192" s="1">
        <f t="shared" si="1"/>
        <v>187</v>
      </c>
      <c r="B192" s="9">
        <f t="shared" si="16"/>
        <v>7</v>
      </c>
      <c r="C192" s="1">
        <f t="shared" si="6"/>
        <v>16</v>
      </c>
      <c r="D192" s="5">
        <f t="shared" si="3"/>
        <v>88609.745587648868</v>
      </c>
      <c r="E192" s="6">
        <f t="shared" si="15"/>
        <v>-1876.4762283660093</v>
      </c>
      <c r="F192" s="5">
        <f>D192*($M$4/12)</f>
        <v>443.04872793824433</v>
      </c>
      <c r="G192" s="6">
        <f t="shared" si="14"/>
        <v>1433.4275004277649</v>
      </c>
      <c r="H192" s="5">
        <f t="shared" si="0"/>
        <v>87176.318087221109</v>
      </c>
      <c r="I192" s="5"/>
    </row>
    <row r="193" spans="1:9" ht="14.25" customHeight="1" x14ac:dyDescent="0.3">
      <c r="A193" s="1">
        <f t="shared" si="1"/>
        <v>188</v>
      </c>
      <c r="B193" s="9">
        <f t="shared" si="16"/>
        <v>8</v>
      </c>
      <c r="C193" s="1">
        <f t="shared" si="6"/>
        <v>16</v>
      </c>
      <c r="D193" s="5">
        <f t="shared" si="3"/>
        <v>87176.318087221109</v>
      </c>
      <c r="E193" s="6">
        <f t="shared" si="15"/>
        <v>-1876.4762283660093</v>
      </c>
      <c r="F193" s="5">
        <f>D193*($M$4/12)</f>
        <v>435.88159043610557</v>
      </c>
      <c r="G193" s="6">
        <f t="shared" si="14"/>
        <v>1440.5946379299037</v>
      </c>
      <c r="H193" s="5">
        <f t="shared" si="0"/>
        <v>85735.72344929121</v>
      </c>
      <c r="I193" s="5"/>
    </row>
    <row r="194" spans="1:9" ht="14.25" customHeight="1" x14ac:dyDescent="0.3">
      <c r="A194" s="1">
        <f t="shared" si="1"/>
        <v>189</v>
      </c>
      <c r="B194" s="9">
        <f t="shared" si="16"/>
        <v>9</v>
      </c>
      <c r="C194" s="1">
        <f t="shared" si="6"/>
        <v>16</v>
      </c>
      <c r="D194" s="5">
        <f t="shared" si="3"/>
        <v>85735.72344929121</v>
      </c>
      <c r="E194" s="6">
        <f t="shared" si="15"/>
        <v>-1876.4762283660093</v>
      </c>
      <c r="F194" s="5">
        <f>D194*($M$4/12)</f>
        <v>428.67861724645604</v>
      </c>
      <c r="G194" s="6">
        <f t="shared" si="14"/>
        <v>1447.7976111195533</v>
      </c>
      <c r="H194" s="5">
        <f t="shared" si="0"/>
        <v>84287.92583817165</v>
      </c>
      <c r="I194" s="5"/>
    </row>
    <row r="195" spans="1:9" ht="14.25" customHeight="1" x14ac:dyDescent="0.3">
      <c r="A195" s="1">
        <f t="shared" si="1"/>
        <v>190</v>
      </c>
      <c r="B195" s="9">
        <f t="shared" si="16"/>
        <v>10</v>
      </c>
      <c r="C195" s="1">
        <f t="shared" si="6"/>
        <v>16</v>
      </c>
      <c r="D195" s="5">
        <f t="shared" si="3"/>
        <v>84287.92583817165</v>
      </c>
      <c r="E195" s="6">
        <f t="shared" si="15"/>
        <v>-1876.4762283660093</v>
      </c>
      <c r="F195" s="5">
        <f>D195*($M$4/12)</f>
        <v>421.43962919085828</v>
      </c>
      <c r="G195" s="6">
        <f t="shared" si="14"/>
        <v>1455.036599175151</v>
      </c>
      <c r="H195" s="5">
        <f t="shared" si="0"/>
        <v>82832.889238996504</v>
      </c>
      <c r="I195" s="5"/>
    </row>
    <row r="196" spans="1:9" ht="14.25" customHeight="1" x14ac:dyDescent="0.3">
      <c r="A196" s="1">
        <f t="shared" si="1"/>
        <v>191</v>
      </c>
      <c r="B196" s="9">
        <f t="shared" si="16"/>
        <v>11</v>
      </c>
      <c r="C196" s="1">
        <f t="shared" si="6"/>
        <v>16</v>
      </c>
      <c r="D196" s="5">
        <f t="shared" si="3"/>
        <v>82832.889238996504</v>
      </c>
      <c r="E196" s="6">
        <f t="shared" si="15"/>
        <v>-1876.4762283660093</v>
      </c>
      <c r="F196" s="5">
        <f>D196*($M$4/12)</f>
        <v>414.16444619498253</v>
      </c>
      <c r="G196" s="6">
        <f t="shared" si="14"/>
        <v>1462.3117821710268</v>
      </c>
      <c r="H196" s="5">
        <f t="shared" si="0"/>
        <v>81370.577456825471</v>
      </c>
      <c r="I196" s="5"/>
    </row>
    <row r="197" spans="1:9" ht="14.25" customHeight="1" x14ac:dyDescent="0.3">
      <c r="A197" s="1">
        <f t="shared" si="1"/>
        <v>192</v>
      </c>
      <c r="B197" s="9">
        <f t="shared" si="16"/>
        <v>12</v>
      </c>
      <c r="C197" s="1">
        <f t="shared" si="6"/>
        <v>16</v>
      </c>
      <c r="D197" s="5">
        <f t="shared" si="3"/>
        <v>81370.577456825471</v>
      </c>
      <c r="E197" s="6">
        <f t="shared" si="15"/>
        <v>-1876.4762283660093</v>
      </c>
      <c r="F197" s="5">
        <f>D197*($M$4/12)</f>
        <v>406.85288728412735</v>
      </c>
      <c r="G197" s="6">
        <f t="shared" si="14"/>
        <v>1469.623341081882</v>
      </c>
      <c r="H197" s="5">
        <f t="shared" si="0"/>
        <v>79900.954115743589</v>
      </c>
      <c r="I197" s="5"/>
    </row>
    <row r="198" spans="1:9" ht="14.25" customHeight="1" x14ac:dyDescent="0.3">
      <c r="A198" s="1">
        <f t="shared" si="1"/>
        <v>193</v>
      </c>
      <c r="B198" s="9">
        <f t="shared" si="16"/>
        <v>1</v>
      </c>
      <c r="C198" s="1">
        <f t="shared" si="6"/>
        <v>17</v>
      </c>
      <c r="D198" s="5">
        <f t="shared" si="3"/>
        <v>79900.954115743589</v>
      </c>
      <c r="E198" s="6">
        <f t="shared" si="15"/>
        <v>-1876.4762283660093</v>
      </c>
      <c r="F198" s="5">
        <f>D198*($M$4/12)</f>
        <v>399.50477057871797</v>
      </c>
      <c r="G198" s="6">
        <f t="shared" si="14"/>
        <v>1476.9714577872915</v>
      </c>
      <c r="H198" s="5">
        <f t="shared" si="0"/>
        <v>78423.982657956294</v>
      </c>
      <c r="I198" s="5"/>
    </row>
    <row r="199" spans="1:9" ht="14.25" customHeight="1" x14ac:dyDescent="0.3">
      <c r="A199" s="1">
        <f t="shared" si="1"/>
        <v>194</v>
      </c>
      <c r="B199" s="9">
        <f t="shared" si="16"/>
        <v>2</v>
      </c>
      <c r="C199" s="1">
        <f t="shared" si="6"/>
        <v>17</v>
      </c>
      <c r="D199" s="5">
        <f t="shared" si="3"/>
        <v>78423.982657956294</v>
      </c>
      <c r="E199" s="6">
        <f t="shared" si="15"/>
        <v>-1876.4762283660093</v>
      </c>
      <c r="F199" s="5">
        <f>D199*($M$4/12)</f>
        <v>392.11991328978149</v>
      </c>
      <c r="G199" s="6">
        <f t="shared" ref="G199:G262" si="17">IF(F199&lt;=0,0,-(E199+F199))</f>
        <v>1484.3563150762279</v>
      </c>
      <c r="H199" s="5">
        <f t="shared" si="0"/>
        <v>76939.626342880059</v>
      </c>
      <c r="I199" s="5"/>
    </row>
    <row r="200" spans="1:9" ht="14.25" customHeight="1" x14ac:dyDescent="0.3">
      <c r="A200" s="1">
        <f t="shared" si="1"/>
        <v>195</v>
      </c>
      <c r="B200" s="9">
        <f t="shared" si="16"/>
        <v>3</v>
      </c>
      <c r="C200" s="1">
        <f t="shared" si="6"/>
        <v>17</v>
      </c>
      <c r="D200" s="5">
        <f t="shared" si="3"/>
        <v>76939.626342880059</v>
      </c>
      <c r="E200" s="6">
        <f t="shared" ref="E200:E263" si="18">IF(H199&gt;0,E199,0)</f>
        <v>-1876.4762283660093</v>
      </c>
      <c r="F200" s="5">
        <f>D200*($M$4/12)</f>
        <v>384.69813171440029</v>
      </c>
      <c r="G200" s="6">
        <f t="shared" si="17"/>
        <v>1491.7780966516091</v>
      </c>
      <c r="H200" s="5">
        <f t="shared" si="0"/>
        <v>75447.848246228445</v>
      </c>
      <c r="I200" s="5"/>
    </row>
    <row r="201" spans="1:9" ht="14.25" customHeight="1" x14ac:dyDescent="0.3">
      <c r="A201" s="1">
        <f t="shared" si="1"/>
        <v>196</v>
      </c>
      <c r="B201" s="9">
        <f t="shared" si="16"/>
        <v>4</v>
      </c>
      <c r="C201" s="1">
        <f t="shared" si="6"/>
        <v>17</v>
      </c>
      <c r="D201" s="5">
        <f t="shared" si="3"/>
        <v>75447.848246228445</v>
      </c>
      <c r="E201" s="6">
        <f t="shared" si="18"/>
        <v>-1876.4762283660093</v>
      </c>
      <c r="F201" s="5">
        <f>D201*($M$4/12)</f>
        <v>377.23924123114222</v>
      </c>
      <c r="G201" s="6">
        <f t="shared" si="17"/>
        <v>1499.2369871348671</v>
      </c>
      <c r="H201" s="5">
        <f t="shared" si="0"/>
        <v>73948.611259093581</v>
      </c>
      <c r="I201" s="5"/>
    </row>
    <row r="202" spans="1:9" ht="14.25" customHeight="1" x14ac:dyDescent="0.3">
      <c r="A202" s="1">
        <f t="shared" si="1"/>
        <v>197</v>
      </c>
      <c r="B202" s="9">
        <f t="shared" si="16"/>
        <v>5</v>
      </c>
      <c r="C202" s="1">
        <f t="shared" si="6"/>
        <v>17</v>
      </c>
      <c r="D202" s="5">
        <f t="shared" si="3"/>
        <v>73948.611259093581</v>
      </c>
      <c r="E202" s="6">
        <f t="shared" si="18"/>
        <v>-1876.4762283660093</v>
      </c>
      <c r="F202" s="5">
        <f>D202*($M$4/12)</f>
        <v>369.74305629546791</v>
      </c>
      <c r="G202" s="6">
        <f t="shared" si="17"/>
        <v>1506.7331720705415</v>
      </c>
      <c r="H202" s="5">
        <f t="shared" si="0"/>
        <v>72441.87808702304</v>
      </c>
      <c r="I202" s="5"/>
    </row>
    <row r="203" spans="1:9" ht="14.25" customHeight="1" x14ac:dyDescent="0.3">
      <c r="A203" s="1">
        <f t="shared" si="1"/>
        <v>198</v>
      </c>
      <c r="B203" s="9">
        <f t="shared" si="16"/>
        <v>6</v>
      </c>
      <c r="C203" s="1">
        <f t="shared" si="6"/>
        <v>17</v>
      </c>
      <c r="D203" s="5">
        <f t="shared" si="3"/>
        <v>72441.87808702304</v>
      </c>
      <c r="E203" s="6">
        <f t="shared" si="18"/>
        <v>-1876.4762283660093</v>
      </c>
      <c r="F203" s="5">
        <f>D203*($M$4/12)</f>
        <v>362.20939043511521</v>
      </c>
      <c r="G203" s="6">
        <f t="shared" si="17"/>
        <v>1514.2668379308941</v>
      </c>
      <c r="H203" s="5">
        <f t="shared" si="0"/>
        <v>70927.611249092151</v>
      </c>
      <c r="I203" s="5"/>
    </row>
    <row r="204" spans="1:9" ht="14.25" customHeight="1" x14ac:dyDescent="0.3">
      <c r="A204" s="1">
        <f t="shared" si="1"/>
        <v>199</v>
      </c>
      <c r="B204" s="9">
        <f t="shared" si="16"/>
        <v>7</v>
      </c>
      <c r="C204" s="1">
        <f t="shared" si="6"/>
        <v>17</v>
      </c>
      <c r="D204" s="5">
        <f t="shared" si="3"/>
        <v>70927.611249092151</v>
      </c>
      <c r="E204" s="6">
        <f t="shared" si="18"/>
        <v>-1876.4762283660093</v>
      </c>
      <c r="F204" s="5">
        <f>D204*($M$4/12)</f>
        <v>354.63805624546075</v>
      </c>
      <c r="G204" s="6">
        <f t="shared" si="17"/>
        <v>1521.8381721205485</v>
      </c>
      <c r="H204" s="5">
        <f t="shared" si="0"/>
        <v>69405.7730769716</v>
      </c>
      <c r="I204" s="5"/>
    </row>
    <row r="205" spans="1:9" ht="14.25" customHeight="1" x14ac:dyDescent="0.3">
      <c r="A205" s="1">
        <f t="shared" si="1"/>
        <v>200</v>
      </c>
      <c r="B205" s="9">
        <f t="shared" si="16"/>
        <v>8</v>
      </c>
      <c r="C205" s="1">
        <f t="shared" si="6"/>
        <v>17</v>
      </c>
      <c r="D205" s="5">
        <f t="shared" si="3"/>
        <v>69405.7730769716</v>
      </c>
      <c r="E205" s="6">
        <f t="shared" si="18"/>
        <v>-1876.4762283660093</v>
      </c>
      <c r="F205" s="5">
        <f>D205*($M$4/12)</f>
        <v>347.02886538485802</v>
      </c>
      <c r="G205" s="6">
        <f t="shared" si="17"/>
        <v>1529.4473629811514</v>
      </c>
      <c r="H205" s="5">
        <f t="shared" si="0"/>
        <v>67876.325713990445</v>
      </c>
      <c r="I205" s="5"/>
    </row>
    <row r="206" spans="1:9" ht="14.25" customHeight="1" x14ac:dyDescent="0.3">
      <c r="A206" s="1">
        <f t="shared" si="1"/>
        <v>201</v>
      </c>
      <c r="B206" s="9">
        <f t="shared" si="16"/>
        <v>9</v>
      </c>
      <c r="C206" s="1">
        <f t="shared" si="6"/>
        <v>17</v>
      </c>
      <c r="D206" s="5">
        <f t="shared" si="3"/>
        <v>67876.325713990445</v>
      </c>
      <c r="E206" s="6">
        <f t="shared" si="18"/>
        <v>-1876.4762283660093</v>
      </c>
      <c r="F206" s="5">
        <f>D206*($M$4/12)</f>
        <v>339.38162856995223</v>
      </c>
      <c r="G206" s="6">
        <f t="shared" si="17"/>
        <v>1537.0945997960571</v>
      </c>
      <c r="H206" s="5">
        <f t="shared" si="0"/>
        <v>66339.231114194394</v>
      </c>
      <c r="I206" s="5"/>
    </row>
    <row r="207" spans="1:9" ht="14.25" customHeight="1" x14ac:dyDescent="0.3">
      <c r="A207" s="1">
        <f t="shared" si="1"/>
        <v>202</v>
      </c>
      <c r="B207" s="9">
        <f t="shared" si="16"/>
        <v>10</v>
      </c>
      <c r="C207" s="1">
        <f t="shared" si="6"/>
        <v>17</v>
      </c>
      <c r="D207" s="5">
        <f t="shared" si="3"/>
        <v>66339.231114194394</v>
      </c>
      <c r="E207" s="6">
        <f t="shared" si="18"/>
        <v>-1876.4762283660093</v>
      </c>
      <c r="F207" s="5">
        <f>D207*($M$4/12)</f>
        <v>331.696155570972</v>
      </c>
      <c r="G207" s="6">
        <f t="shared" si="17"/>
        <v>1544.7800727950373</v>
      </c>
      <c r="H207" s="5">
        <f t="shared" si="0"/>
        <v>64794.451041399356</v>
      </c>
      <c r="I207" s="5"/>
    </row>
    <row r="208" spans="1:9" ht="14.25" customHeight="1" x14ac:dyDescent="0.3">
      <c r="A208" s="1">
        <f t="shared" si="1"/>
        <v>203</v>
      </c>
      <c r="B208" s="9">
        <f t="shared" si="16"/>
        <v>11</v>
      </c>
      <c r="C208" s="1">
        <f t="shared" si="6"/>
        <v>17</v>
      </c>
      <c r="D208" s="5">
        <f t="shared" si="3"/>
        <v>64794.451041399356</v>
      </c>
      <c r="E208" s="6">
        <f t="shared" si="18"/>
        <v>-1876.4762283660093</v>
      </c>
      <c r="F208" s="5">
        <f>D208*($M$4/12)</f>
        <v>323.97225520699681</v>
      </c>
      <c r="G208" s="6">
        <f t="shared" si="17"/>
        <v>1552.5039731590125</v>
      </c>
      <c r="H208" s="5">
        <f t="shared" si="0"/>
        <v>63241.947068240341</v>
      </c>
      <c r="I208" s="5"/>
    </row>
    <row r="209" spans="1:9" ht="14.25" customHeight="1" x14ac:dyDescent="0.3">
      <c r="A209" s="1">
        <f t="shared" si="1"/>
        <v>204</v>
      </c>
      <c r="B209" s="9">
        <f t="shared" si="16"/>
        <v>12</v>
      </c>
      <c r="C209" s="1">
        <f t="shared" si="6"/>
        <v>17</v>
      </c>
      <c r="D209" s="5">
        <f t="shared" si="3"/>
        <v>63241.947068240341</v>
      </c>
      <c r="E209" s="6">
        <f t="shared" si="18"/>
        <v>-1876.4762283660093</v>
      </c>
      <c r="F209" s="5">
        <f>D209*($M$4/12)</f>
        <v>316.20973534120174</v>
      </c>
      <c r="G209" s="6">
        <f t="shared" si="17"/>
        <v>1560.2664930248075</v>
      </c>
      <c r="H209" s="5">
        <f t="shared" si="0"/>
        <v>61681.680575215534</v>
      </c>
      <c r="I209" s="5"/>
    </row>
    <row r="210" spans="1:9" ht="14.25" customHeight="1" x14ac:dyDescent="0.3">
      <c r="A210" s="1">
        <f t="shared" si="1"/>
        <v>205</v>
      </c>
      <c r="B210" s="9">
        <f t="shared" si="16"/>
        <v>1</v>
      </c>
      <c r="C210" s="1">
        <f t="shared" si="6"/>
        <v>18</v>
      </c>
      <c r="D210" s="5">
        <f t="shared" si="3"/>
        <v>61681.680575215534</v>
      </c>
      <c r="E210" s="6">
        <f t="shared" si="18"/>
        <v>-1876.4762283660093</v>
      </c>
      <c r="F210" s="5">
        <f>D210*($M$4/12)</f>
        <v>308.40840287607767</v>
      </c>
      <c r="G210" s="6">
        <f t="shared" si="17"/>
        <v>1568.0678254899317</v>
      </c>
      <c r="H210" s="5">
        <f t="shared" si="0"/>
        <v>60113.612749725602</v>
      </c>
      <c r="I210" s="5"/>
    </row>
    <row r="211" spans="1:9" ht="14.25" customHeight="1" x14ac:dyDescent="0.3">
      <c r="A211" s="1">
        <f t="shared" si="1"/>
        <v>206</v>
      </c>
      <c r="B211" s="9">
        <f t="shared" ref="B211:B274" si="19">B199</f>
        <v>2</v>
      </c>
      <c r="C211" s="1">
        <f t="shared" si="6"/>
        <v>18</v>
      </c>
      <c r="D211" s="5">
        <f t="shared" si="3"/>
        <v>60113.612749725602</v>
      </c>
      <c r="E211" s="6">
        <f t="shared" si="18"/>
        <v>-1876.4762283660093</v>
      </c>
      <c r="F211" s="5">
        <f>D211*($M$4/12)</f>
        <v>300.56806374862799</v>
      </c>
      <c r="G211" s="6">
        <f t="shared" si="17"/>
        <v>1575.9081646173813</v>
      </c>
      <c r="H211" s="5">
        <f t="shared" si="0"/>
        <v>58537.704585108222</v>
      </c>
      <c r="I211" s="5"/>
    </row>
    <row r="212" spans="1:9" ht="14.25" customHeight="1" x14ac:dyDescent="0.3">
      <c r="A212" s="1">
        <f t="shared" si="1"/>
        <v>207</v>
      </c>
      <c r="B212" s="9">
        <f t="shared" si="19"/>
        <v>3</v>
      </c>
      <c r="C212" s="1">
        <f t="shared" si="6"/>
        <v>18</v>
      </c>
      <c r="D212" s="5">
        <f t="shared" si="3"/>
        <v>58537.704585108222</v>
      </c>
      <c r="E212" s="6">
        <f t="shared" si="18"/>
        <v>-1876.4762283660093</v>
      </c>
      <c r="F212" s="5">
        <f>D212*($M$4/12)</f>
        <v>292.68852292554112</v>
      </c>
      <c r="G212" s="6">
        <f t="shared" si="17"/>
        <v>1583.7877054404682</v>
      </c>
      <c r="H212" s="5">
        <f t="shared" si="0"/>
        <v>56953.916879667755</v>
      </c>
      <c r="I212" s="5"/>
    </row>
    <row r="213" spans="1:9" ht="14.25" customHeight="1" x14ac:dyDescent="0.3">
      <c r="A213" s="1">
        <f t="shared" si="1"/>
        <v>208</v>
      </c>
      <c r="B213" s="9">
        <f t="shared" si="19"/>
        <v>4</v>
      </c>
      <c r="C213" s="1">
        <f t="shared" si="6"/>
        <v>18</v>
      </c>
      <c r="D213" s="5">
        <f t="shared" si="3"/>
        <v>56953.916879667755</v>
      </c>
      <c r="E213" s="6">
        <f t="shared" si="18"/>
        <v>-1876.4762283660093</v>
      </c>
      <c r="F213" s="5">
        <f>D213*($M$4/12)</f>
        <v>284.76958439833879</v>
      </c>
      <c r="G213" s="6">
        <f t="shared" si="17"/>
        <v>1591.7066439676705</v>
      </c>
      <c r="H213" s="5">
        <f t="shared" si="0"/>
        <v>55362.210235700084</v>
      </c>
      <c r="I213" s="5"/>
    </row>
    <row r="214" spans="1:9" ht="14.25" customHeight="1" x14ac:dyDescent="0.3">
      <c r="A214" s="1">
        <f t="shared" si="1"/>
        <v>209</v>
      </c>
      <c r="B214" s="9">
        <f t="shared" si="19"/>
        <v>5</v>
      </c>
      <c r="C214" s="1">
        <f t="shared" si="6"/>
        <v>18</v>
      </c>
      <c r="D214" s="5">
        <f t="shared" si="3"/>
        <v>55362.210235700084</v>
      </c>
      <c r="E214" s="6">
        <f t="shared" si="18"/>
        <v>-1876.4762283660093</v>
      </c>
      <c r="F214" s="5">
        <f>D214*($M$4/12)</f>
        <v>276.81105117850041</v>
      </c>
      <c r="G214" s="6">
        <f t="shared" si="17"/>
        <v>1599.665177187509</v>
      </c>
      <c r="H214" s="5">
        <f t="shared" si="0"/>
        <v>53762.545058512573</v>
      </c>
      <c r="I214" s="5"/>
    </row>
    <row r="215" spans="1:9" ht="14.25" customHeight="1" x14ac:dyDescent="0.3">
      <c r="A215" s="1">
        <f t="shared" si="1"/>
        <v>210</v>
      </c>
      <c r="B215" s="9">
        <f t="shared" si="19"/>
        <v>6</v>
      </c>
      <c r="C215" s="1">
        <f t="shared" si="6"/>
        <v>18</v>
      </c>
      <c r="D215" s="5">
        <f t="shared" si="3"/>
        <v>53762.545058512573</v>
      </c>
      <c r="E215" s="6">
        <f t="shared" si="18"/>
        <v>-1876.4762283660093</v>
      </c>
      <c r="F215" s="5">
        <f>D215*($M$4/12)</f>
        <v>268.81272529256285</v>
      </c>
      <c r="G215" s="6">
        <f t="shared" si="17"/>
        <v>1607.6635030734465</v>
      </c>
      <c r="H215" s="5">
        <f t="shared" si="0"/>
        <v>52154.881555439126</v>
      </c>
      <c r="I215" s="5"/>
    </row>
    <row r="216" spans="1:9" ht="14.25" customHeight="1" x14ac:dyDescent="0.3">
      <c r="A216" s="1">
        <f t="shared" si="1"/>
        <v>211</v>
      </c>
      <c r="B216" s="9">
        <f t="shared" si="19"/>
        <v>7</v>
      </c>
      <c r="C216" s="1">
        <f t="shared" si="6"/>
        <v>18</v>
      </c>
      <c r="D216" s="5">
        <f t="shared" si="3"/>
        <v>52154.881555439126</v>
      </c>
      <c r="E216" s="6">
        <f t="shared" si="18"/>
        <v>-1876.4762283660093</v>
      </c>
      <c r="F216" s="5">
        <f>D216*($M$4/12)</f>
        <v>260.77440777719562</v>
      </c>
      <c r="G216" s="6">
        <f t="shared" si="17"/>
        <v>1615.7018205888137</v>
      </c>
      <c r="H216" s="5">
        <f t="shared" si="0"/>
        <v>50539.17973485031</v>
      </c>
      <c r="I216" s="5"/>
    </row>
    <row r="217" spans="1:9" ht="14.25" customHeight="1" x14ac:dyDescent="0.3">
      <c r="A217" s="1">
        <f t="shared" si="1"/>
        <v>212</v>
      </c>
      <c r="B217" s="9">
        <f t="shared" si="19"/>
        <v>8</v>
      </c>
      <c r="C217" s="1">
        <f t="shared" si="6"/>
        <v>18</v>
      </c>
      <c r="D217" s="5">
        <f t="shared" si="3"/>
        <v>50539.17973485031</v>
      </c>
      <c r="E217" s="6">
        <f t="shared" si="18"/>
        <v>-1876.4762283660093</v>
      </c>
      <c r="F217" s="5">
        <f>D217*($M$4/12)</f>
        <v>252.69589867425157</v>
      </c>
      <c r="G217" s="6">
        <f t="shared" si="17"/>
        <v>1623.7803296917577</v>
      </c>
      <c r="H217" s="5">
        <f t="shared" si="0"/>
        <v>48915.399405158554</v>
      </c>
      <c r="I217" s="5"/>
    </row>
    <row r="218" spans="1:9" ht="14.25" customHeight="1" x14ac:dyDescent="0.3">
      <c r="A218" s="1">
        <f t="shared" si="1"/>
        <v>213</v>
      </c>
      <c r="B218" s="9">
        <f t="shared" si="19"/>
        <v>9</v>
      </c>
      <c r="C218" s="1">
        <f t="shared" si="6"/>
        <v>18</v>
      </c>
      <c r="D218" s="5">
        <f t="shared" si="3"/>
        <v>48915.399405158554</v>
      </c>
      <c r="E218" s="6">
        <f t="shared" si="18"/>
        <v>-1876.4762283660093</v>
      </c>
      <c r="F218" s="5">
        <f>D218*($M$4/12)</f>
        <v>244.57699702579276</v>
      </c>
      <c r="G218" s="6">
        <f t="shared" si="17"/>
        <v>1631.8992313402166</v>
      </c>
      <c r="H218" s="5">
        <f t="shared" si="0"/>
        <v>47283.500173818335</v>
      </c>
      <c r="I218" s="5"/>
    </row>
    <row r="219" spans="1:9" ht="14.25" customHeight="1" x14ac:dyDescent="0.3">
      <c r="A219" s="1">
        <f t="shared" si="1"/>
        <v>214</v>
      </c>
      <c r="B219" s="9">
        <f t="shared" si="19"/>
        <v>10</v>
      </c>
      <c r="C219" s="1">
        <f t="shared" si="6"/>
        <v>18</v>
      </c>
      <c r="D219" s="5">
        <f t="shared" si="3"/>
        <v>47283.500173818335</v>
      </c>
      <c r="E219" s="6">
        <f t="shared" si="18"/>
        <v>-1876.4762283660093</v>
      </c>
      <c r="F219" s="5">
        <f>D219*($M$4/12)</f>
        <v>236.41750086909167</v>
      </c>
      <c r="G219" s="6">
        <f t="shared" si="17"/>
        <v>1640.0587274969175</v>
      </c>
      <c r="H219" s="5">
        <f t="shared" si="0"/>
        <v>45643.44144632142</v>
      </c>
      <c r="I219" s="5"/>
    </row>
    <row r="220" spans="1:9" ht="14.25" customHeight="1" x14ac:dyDescent="0.3">
      <c r="A220" s="1">
        <f t="shared" si="1"/>
        <v>215</v>
      </c>
      <c r="B220" s="9">
        <f t="shared" si="19"/>
        <v>11</v>
      </c>
      <c r="C220" s="1">
        <f t="shared" si="6"/>
        <v>18</v>
      </c>
      <c r="D220" s="5">
        <f t="shared" si="3"/>
        <v>45643.44144632142</v>
      </c>
      <c r="E220" s="6">
        <f t="shared" si="18"/>
        <v>-1876.4762283660093</v>
      </c>
      <c r="F220" s="5">
        <f>D220*($M$4/12)</f>
        <v>228.21720723160709</v>
      </c>
      <c r="G220" s="6">
        <f t="shared" si="17"/>
        <v>1648.2590211344022</v>
      </c>
      <c r="H220" s="5">
        <f t="shared" si="0"/>
        <v>43995.18242518702</v>
      </c>
      <c r="I220" s="5"/>
    </row>
    <row r="221" spans="1:9" ht="14.25" customHeight="1" x14ac:dyDescent="0.3">
      <c r="A221" s="1">
        <f t="shared" si="1"/>
        <v>216</v>
      </c>
      <c r="B221" s="9">
        <f t="shared" si="19"/>
        <v>12</v>
      </c>
      <c r="C221" s="1">
        <f t="shared" si="6"/>
        <v>18</v>
      </c>
      <c r="D221" s="5">
        <f t="shared" si="3"/>
        <v>43995.18242518702</v>
      </c>
      <c r="E221" s="6">
        <f t="shared" si="18"/>
        <v>-1876.4762283660093</v>
      </c>
      <c r="F221" s="5">
        <f>D221*($M$4/12)</f>
        <v>219.97591212593511</v>
      </c>
      <c r="G221" s="6">
        <f t="shared" si="17"/>
        <v>1656.5003162400742</v>
      </c>
      <c r="H221" s="5">
        <f t="shared" si="0"/>
        <v>42338.682108946945</v>
      </c>
      <c r="I221" s="5"/>
    </row>
    <row r="222" spans="1:9" ht="14.25" customHeight="1" x14ac:dyDescent="0.3">
      <c r="A222" s="1">
        <f t="shared" si="1"/>
        <v>217</v>
      </c>
      <c r="B222" s="9">
        <f t="shared" si="19"/>
        <v>1</v>
      </c>
      <c r="C222" s="1">
        <f t="shared" si="6"/>
        <v>19</v>
      </c>
      <c r="D222" s="5">
        <f t="shared" si="3"/>
        <v>42338.682108946945</v>
      </c>
      <c r="E222" s="6">
        <f t="shared" si="18"/>
        <v>-1876.4762283660093</v>
      </c>
      <c r="F222" s="5">
        <f>D222*($M$4/12)</f>
        <v>211.69341054473472</v>
      </c>
      <c r="G222" s="6">
        <f t="shared" si="17"/>
        <v>1664.7828178212746</v>
      </c>
      <c r="H222" s="5">
        <f t="shared" si="0"/>
        <v>40673.899291125672</v>
      </c>
      <c r="I222" s="5"/>
    </row>
    <row r="223" spans="1:9" ht="14.25" customHeight="1" x14ac:dyDescent="0.3">
      <c r="A223" s="1">
        <f t="shared" si="1"/>
        <v>218</v>
      </c>
      <c r="B223" s="9">
        <f t="shared" si="19"/>
        <v>2</v>
      </c>
      <c r="C223" s="1">
        <f t="shared" si="6"/>
        <v>19</v>
      </c>
      <c r="D223" s="5">
        <f t="shared" si="3"/>
        <v>40673.899291125672</v>
      </c>
      <c r="E223" s="6">
        <f t="shared" si="18"/>
        <v>-1876.4762283660093</v>
      </c>
      <c r="F223" s="5">
        <f>D223*($M$4/12)</f>
        <v>203.36949645562837</v>
      </c>
      <c r="G223" s="6">
        <f t="shared" si="17"/>
        <v>1673.1067319103809</v>
      </c>
      <c r="H223" s="5">
        <f t="shared" si="0"/>
        <v>39000.79255921529</v>
      </c>
      <c r="I223" s="5"/>
    </row>
    <row r="224" spans="1:9" ht="14.25" customHeight="1" x14ac:dyDescent="0.3">
      <c r="A224" s="1">
        <f t="shared" si="1"/>
        <v>219</v>
      </c>
      <c r="B224" s="9">
        <f t="shared" si="19"/>
        <v>3</v>
      </c>
      <c r="C224" s="1">
        <f t="shared" si="6"/>
        <v>19</v>
      </c>
      <c r="D224" s="5">
        <f t="shared" si="3"/>
        <v>39000.79255921529</v>
      </c>
      <c r="E224" s="6">
        <f t="shared" si="18"/>
        <v>-1876.4762283660093</v>
      </c>
      <c r="F224" s="5">
        <f>D224*($M$4/12)</f>
        <v>195.00396279607645</v>
      </c>
      <c r="G224" s="6">
        <f t="shared" si="17"/>
        <v>1681.4722655699329</v>
      </c>
      <c r="H224" s="5">
        <f t="shared" si="0"/>
        <v>37319.32029364536</v>
      </c>
      <c r="I224" s="5"/>
    </row>
    <row r="225" spans="1:9" ht="14.25" customHeight="1" x14ac:dyDescent="0.3">
      <c r="A225" s="1">
        <f t="shared" si="1"/>
        <v>220</v>
      </c>
      <c r="B225" s="9">
        <f t="shared" si="19"/>
        <v>4</v>
      </c>
      <c r="C225" s="1">
        <f t="shared" si="6"/>
        <v>19</v>
      </c>
      <c r="D225" s="5">
        <f t="shared" si="3"/>
        <v>37319.32029364536</v>
      </c>
      <c r="E225" s="6">
        <f t="shared" si="18"/>
        <v>-1876.4762283660093</v>
      </c>
      <c r="F225" s="5">
        <f>D225*($M$4/12)</f>
        <v>186.59660146822679</v>
      </c>
      <c r="G225" s="6">
        <f t="shared" si="17"/>
        <v>1689.8796268977826</v>
      </c>
      <c r="H225" s="5">
        <f t="shared" si="0"/>
        <v>35629.440666747578</v>
      </c>
      <c r="I225" s="5"/>
    </row>
    <row r="226" spans="1:9" ht="14.25" customHeight="1" x14ac:dyDescent="0.3">
      <c r="A226" s="1">
        <f t="shared" si="1"/>
        <v>221</v>
      </c>
      <c r="B226" s="9">
        <f t="shared" si="19"/>
        <v>5</v>
      </c>
      <c r="C226" s="1">
        <f t="shared" si="6"/>
        <v>19</v>
      </c>
      <c r="D226" s="5">
        <f t="shared" si="3"/>
        <v>35629.440666747578</v>
      </c>
      <c r="E226" s="6">
        <f t="shared" si="18"/>
        <v>-1876.4762283660093</v>
      </c>
      <c r="F226" s="5">
        <f>D226*($M$4/12)</f>
        <v>178.14720333373791</v>
      </c>
      <c r="G226" s="6">
        <f t="shared" si="17"/>
        <v>1698.3290250322714</v>
      </c>
      <c r="H226" s="5">
        <f t="shared" si="0"/>
        <v>33931.11164171531</v>
      </c>
      <c r="I226" s="5"/>
    </row>
    <row r="227" spans="1:9" ht="14.25" customHeight="1" x14ac:dyDescent="0.3">
      <c r="A227" s="1">
        <f t="shared" si="1"/>
        <v>222</v>
      </c>
      <c r="B227" s="9">
        <f t="shared" si="19"/>
        <v>6</v>
      </c>
      <c r="C227" s="1">
        <f t="shared" si="6"/>
        <v>19</v>
      </c>
      <c r="D227" s="5">
        <f t="shared" si="3"/>
        <v>33931.11164171531</v>
      </c>
      <c r="E227" s="6">
        <f t="shared" si="18"/>
        <v>-1876.4762283660093</v>
      </c>
      <c r="F227" s="5">
        <f>D227*($M$4/12)</f>
        <v>169.65555820857656</v>
      </c>
      <c r="G227" s="6">
        <f t="shared" si="17"/>
        <v>1706.8206701574327</v>
      </c>
      <c r="H227" s="5">
        <f t="shared" si="0"/>
        <v>32224.290971557879</v>
      </c>
      <c r="I227" s="5"/>
    </row>
    <row r="228" spans="1:9" ht="14.25" customHeight="1" x14ac:dyDescent="0.3">
      <c r="A228" s="1">
        <f t="shared" si="1"/>
        <v>223</v>
      </c>
      <c r="B228" s="9">
        <f t="shared" si="19"/>
        <v>7</v>
      </c>
      <c r="C228" s="1">
        <f t="shared" si="6"/>
        <v>19</v>
      </c>
      <c r="D228" s="5">
        <f t="shared" si="3"/>
        <v>32224.290971557879</v>
      </c>
      <c r="E228" s="6">
        <f t="shared" si="18"/>
        <v>-1876.4762283660093</v>
      </c>
      <c r="F228" s="5">
        <f>D228*($M$4/12)</f>
        <v>161.12145485778939</v>
      </c>
      <c r="G228" s="6">
        <f t="shared" si="17"/>
        <v>1715.35477350822</v>
      </c>
      <c r="H228" s="5">
        <f t="shared" si="0"/>
        <v>30508.936198049658</v>
      </c>
      <c r="I228" s="5"/>
    </row>
    <row r="229" spans="1:9" ht="14.25" customHeight="1" x14ac:dyDescent="0.3">
      <c r="A229" s="1">
        <f t="shared" si="1"/>
        <v>224</v>
      </c>
      <c r="B229" s="9">
        <f t="shared" si="19"/>
        <v>8</v>
      </c>
      <c r="C229" s="1">
        <f t="shared" si="6"/>
        <v>19</v>
      </c>
      <c r="D229" s="5">
        <f t="shared" si="3"/>
        <v>30508.936198049658</v>
      </c>
      <c r="E229" s="6">
        <f t="shared" si="18"/>
        <v>-1876.4762283660093</v>
      </c>
      <c r="F229" s="5">
        <f>D229*($M$4/12)</f>
        <v>152.54468099024828</v>
      </c>
      <c r="G229" s="6">
        <f t="shared" si="17"/>
        <v>1723.9315473757611</v>
      </c>
      <c r="H229" s="5">
        <f t="shared" si="0"/>
        <v>28785.004650673898</v>
      </c>
      <c r="I229" s="5"/>
    </row>
    <row r="230" spans="1:9" ht="14.25" customHeight="1" x14ac:dyDescent="0.3">
      <c r="A230" s="1">
        <f t="shared" si="1"/>
        <v>225</v>
      </c>
      <c r="B230" s="9">
        <f t="shared" si="19"/>
        <v>9</v>
      </c>
      <c r="C230" s="1">
        <f t="shared" si="6"/>
        <v>19</v>
      </c>
      <c r="D230" s="5">
        <f t="shared" si="3"/>
        <v>28785.004650673898</v>
      </c>
      <c r="E230" s="6">
        <f t="shared" si="18"/>
        <v>-1876.4762283660093</v>
      </c>
      <c r="F230" s="5">
        <f>D230*($M$4/12)</f>
        <v>143.92502325336949</v>
      </c>
      <c r="G230" s="6">
        <f t="shared" si="17"/>
        <v>1732.5512051126398</v>
      </c>
      <c r="H230" s="5">
        <f t="shared" si="0"/>
        <v>27052.453445561259</v>
      </c>
      <c r="I230" s="5"/>
    </row>
    <row r="231" spans="1:9" ht="14.25" customHeight="1" x14ac:dyDescent="0.3">
      <c r="A231" s="1">
        <f t="shared" si="1"/>
        <v>226</v>
      </c>
      <c r="B231" s="9">
        <f t="shared" si="19"/>
        <v>10</v>
      </c>
      <c r="C231" s="1">
        <f t="shared" si="6"/>
        <v>19</v>
      </c>
      <c r="D231" s="5">
        <f t="shared" si="3"/>
        <v>27052.453445561259</v>
      </c>
      <c r="E231" s="6">
        <f t="shared" si="18"/>
        <v>-1876.4762283660093</v>
      </c>
      <c r="F231" s="5">
        <f>D231*($M$4/12)</f>
        <v>135.26226722780629</v>
      </c>
      <c r="G231" s="6">
        <f t="shared" si="17"/>
        <v>1741.2139611382031</v>
      </c>
      <c r="H231" s="5">
        <f t="shared" si="0"/>
        <v>25311.239484423055</v>
      </c>
      <c r="I231" s="5"/>
    </row>
    <row r="232" spans="1:9" ht="14.25" customHeight="1" x14ac:dyDescent="0.3">
      <c r="A232" s="1">
        <f t="shared" si="1"/>
        <v>227</v>
      </c>
      <c r="B232" s="9">
        <f t="shared" si="19"/>
        <v>11</v>
      </c>
      <c r="C232" s="1">
        <f t="shared" si="6"/>
        <v>19</v>
      </c>
      <c r="D232" s="5">
        <f t="shared" si="3"/>
        <v>25311.239484423055</v>
      </c>
      <c r="E232" s="6">
        <f t="shared" si="18"/>
        <v>-1876.4762283660093</v>
      </c>
      <c r="F232" s="5">
        <f>D232*($M$4/12)</f>
        <v>126.55619742211528</v>
      </c>
      <c r="G232" s="6">
        <f t="shared" si="17"/>
        <v>1749.9200309438941</v>
      </c>
      <c r="H232" s="5">
        <f t="shared" si="0"/>
        <v>23561.319453479162</v>
      </c>
      <c r="I232" s="5"/>
    </row>
    <row r="233" spans="1:9" ht="14.25" customHeight="1" x14ac:dyDescent="0.3">
      <c r="A233" s="1">
        <f t="shared" si="1"/>
        <v>228</v>
      </c>
      <c r="B233" s="9">
        <f t="shared" si="19"/>
        <v>12</v>
      </c>
      <c r="C233" s="1">
        <f t="shared" si="6"/>
        <v>19</v>
      </c>
      <c r="D233" s="5">
        <f t="shared" si="3"/>
        <v>23561.319453479162</v>
      </c>
      <c r="E233" s="6">
        <f t="shared" si="18"/>
        <v>-1876.4762283660093</v>
      </c>
      <c r="F233" s="5">
        <f>D233*($M$4/12)</f>
        <v>117.80659726739582</v>
      </c>
      <c r="G233" s="6">
        <f t="shared" si="17"/>
        <v>1758.6696310986135</v>
      </c>
      <c r="H233" s="5">
        <f t="shared" si="0"/>
        <v>21802.649822380547</v>
      </c>
      <c r="I233" s="5"/>
    </row>
    <row r="234" spans="1:9" ht="14.25" customHeight="1" x14ac:dyDescent="0.3">
      <c r="A234" s="1">
        <f t="shared" si="1"/>
        <v>229</v>
      </c>
      <c r="B234" s="9">
        <f t="shared" si="19"/>
        <v>1</v>
      </c>
      <c r="C234" s="1">
        <f t="shared" si="6"/>
        <v>20</v>
      </c>
      <c r="D234" s="5">
        <f t="shared" si="3"/>
        <v>21802.649822380547</v>
      </c>
      <c r="E234" s="6">
        <f t="shared" si="18"/>
        <v>-1876.4762283660093</v>
      </c>
      <c r="F234" s="5">
        <f>D234*($M$4/12)</f>
        <v>109.01324911190274</v>
      </c>
      <c r="G234" s="6">
        <f t="shared" si="17"/>
        <v>1767.4629792541066</v>
      </c>
      <c r="H234" s="5">
        <f t="shared" si="0"/>
        <v>20035.186843126441</v>
      </c>
      <c r="I234" s="5"/>
    </row>
    <row r="235" spans="1:9" ht="14.25" customHeight="1" x14ac:dyDescent="0.3">
      <c r="A235" s="1">
        <f t="shared" si="1"/>
        <v>230</v>
      </c>
      <c r="B235" s="9">
        <f t="shared" si="19"/>
        <v>2</v>
      </c>
      <c r="C235" s="1">
        <f t="shared" si="6"/>
        <v>20</v>
      </c>
      <c r="D235" s="5">
        <f t="shared" si="3"/>
        <v>20035.186843126441</v>
      </c>
      <c r="E235" s="6">
        <f t="shared" si="18"/>
        <v>-1876.4762283660093</v>
      </c>
      <c r="F235" s="5">
        <f>D235*($M$4/12)</f>
        <v>100.17593421563221</v>
      </c>
      <c r="G235" s="6">
        <f t="shared" si="17"/>
        <v>1776.3002941503771</v>
      </c>
      <c r="H235" s="5">
        <f t="shared" si="0"/>
        <v>18258.886548976065</v>
      </c>
      <c r="I235" s="5"/>
    </row>
    <row r="236" spans="1:9" ht="14.25" customHeight="1" x14ac:dyDescent="0.3">
      <c r="A236" s="1">
        <f t="shared" si="1"/>
        <v>231</v>
      </c>
      <c r="B236" s="9">
        <f t="shared" si="19"/>
        <v>3</v>
      </c>
      <c r="C236" s="1">
        <f t="shared" si="6"/>
        <v>20</v>
      </c>
      <c r="D236" s="5">
        <f t="shared" si="3"/>
        <v>18258.886548976065</v>
      </c>
      <c r="E236" s="6">
        <f t="shared" si="18"/>
        <v>-1876.4762283660093</v>
      </c>
      <c r="F236" s="5">
        <f>D236*($M$4/12)</f>
        <v>91.294432744880325</v>
      </c>
      <c r="G236" s="6">
        <f t="shared" si="17"/>
        <v>1785.1817956211289</v>
      </c>
      <c r="H236" s="5">
        <f t="shared" si="0"/>
        <v>16473.704753354934</v>
      </c>
      <c r="I236" s="5"/>
    </row>
    <row r="237" spans="1:9" ht="14.25" customHeight="1" x14ac:dyDescent="0.3">
      <c r="A237" s="1">
        <f t="shared" si="1"/>
        <v>232</v>
      </c>
      <c r="B237" s="9">
        <f t="shared" si="19"/>
        <v>4</v>
      </c>
      <c r="C237" s="1">
        <f t="shared" si="6"/>
        <v>20</v>
      </c>
      <c r="D237" s="5">
        <f t="shared" si="3"/>
        <v>16473.704753354934</v>
      </c>
      <c r="E237" s="6">
        <f t="shared" si="18"/>
        <v>-1876.4762283660093</v>
      </c>
      <c r="F237" s="5">
        <f>D237*($M$4/12)</f>
        <v>82.368523766774672</v>
      </c>
      <c r="G237" s="6">
        <f t="shared" si="17"/>
        <v>1794.1077045992347</v>
      </c>
      <c r="H237" s="5">
        <f t="shared" si="0"/>
        <v>14679.597048755699</v>
      </c>
      <c r="I237" s="5"/>
    </row>
    <row r="238" spans="1:9" ht="14.25" customHeight="1" x14ac:dyDescent="0.3">
      <c r="A238" s="1">
        <f t="shared" si="1"/>
        <v>233</v>
      </c>
      <c r="B238" s="9">
        <f t="shared" si="19"/>
        <v>5</v>
      </c>
      <c r="C238" s="1">
        <f t="shared" si="6"/>
        <v>20</v>
      </c>
      <c r="D238" s="5">
        <f t="shared" si="3"/>
        <v>14679.597048755699</v>
      </c>
      <c r="E238" s="6">
        <f t="shared" si="18"/>
        <v>-1876.4762283660093</v>
      </c>
      <c r="F238" s="5">
        <f>D238*($M$4/12)</f>
        <v>73.397985243778493</v>
      </c>
      <c r="G238" s="6">
        <f t="shared" si="17"/>
        <v>1803.0782431222308</v>
      </c>
      <c r="H238" s="5">
        <f t="shared" si="0"/>
        <v>12876.518805633468</v>
      </c>
      <c r="I238" s="5"/>
    </row>
    <row r="239" spans="1:9" ht="14.25" customHeight="1" x14ac:dyDescent="0.3">
      <c r="A239" s="1">
        <f t="shared" si="1"/>
        <v>234</v>
      </c>
      <c r="B239" s="9">
        <f t="shared" si="19"/>
        <v>6</v>
      </c>
      <c r="C239" s="1">
        <f t="shared" si="6"/>
        <v>20</v>
      </c>
      <c r="D239" s="5">
        <f t="shared" si="3"/>
        <v>12876.518805633468</v>
      </c>
      <c r="E239" s="6">
        <f t="shared" si="18"/>
        <v>-1876.4762283660093</v>
      </c>
      <c r="F239" s="5">
        <f>D239*($M$4/12)</f>
        <v>64.382594028167347</v>
      </c>
      <c r="G239" s="6">
        <f t="shared" si="17"/>
        <v>1812.0936343378419</v>
      </c>
      <c r="H239" s="5">
        <f t="shared" si="0"/>
        <v>11064.425171295627</v>
      </c>
      <c r="I239" s="5"/>
    </row>
    <row r="240" spans="1:9" ht="14.25" customHeight="1" x14ac:dyDescent="0.3">
      <c r="A240" s="1">
        <f t="shared" si="1"/>
        <v>235</v>
      </c>
      <c r="B240" s="9">
        <f t="shared" si="19"/>
        <v>7</v>
      </c>
      <c r="C240" s="1">
        <f t="shared" si="6"/>
        <v>20</v>
      </c>
      <c r="D240" s="5">
        <f t="shared" si="3"/>
        <v>11064.425171295627</v>
      </c>
      <c r="E240" s="6">
        <f t="shared" si="18"/>
        <v>-1876.4762283660093</v>
      </c>
      <c r="F240" s="5">
        <f>D240*($M$4/12)</f>
        <v>55.322125856478131</v>
      </c>
      <c r="G240" s="6">
        <f t="shared" si="17"/>
        <v>1821.1541025095312</v>
      </c>
      <c r="H240" s="5">
        <f t="shared" si="0"/>
        <v>9243.2710687860963</v>
      </c>
      <c r="I240" s="5"/>
    </row>
    <row r="241" spans="1:9" ht="14.25" customHeight="1" x14ac:dyDescent="0.3">
      <c r="A241" s="1">
        <f t="shared" si="1"/>
        <v>236</v>
      </c>
      <c r="B241" s="9">
        <f t="shared" si="19"/>
        <v>8</v>
      </c>
      <c r="C241" s="1">
        <f t="shared" si="6"/>
        <v>20</v>
      </c>
      <c r="D241" s="5">
        <f t="shared" si="3"/>
        <v>9243.2710687860963</v>
      </c>
      <c r="E241" s="6">
        <f t="shared" si="18"/>
        <v>-1876.4762283660093</v>
      </c>
      <c r="F241" s="5">
        <f>D241*($M$4/12)</f>
        <v>46.216355343930481</v>
      </c>
      <c r="G241" s="6">
        <f t="shared" si="17"/>
        <v>1830.2598730220789</v>
      </c>
      <c r="H241" s="5">
        <f t="shared" si="0"/>
        <v>7413.0111957640174</v>
      </c>
      <c r="I241" s="5"/>
    </row>
    <row r="242" spans="1:9" ht="14.25" customHeight="1" x14ac:dyDescent="0.3">
      <c r="A242" s="1">
        <f t="shared" si="1"/>
        <v>237</v>
      </c>
      <c r="B242" s="9">
        <f t="shared" si="19"/>
        <v>9</v>
      </c>
      <c r="C242" s="1">
        <f t="shared" si="6"/>
        <v>20</v>
      </c>
      <c r="D242" s="5">
        <f t="shared" si="3"/>
        <v>7413.0111957640174</v>
      </c>
      <c r="E242" s="6">
        <f t="shared" si="18"/>
        <v>-1876.4762283660093</v>
      </c>
      <c r="F242" s="5">
        <f>D242*($M$4/12)</f>
        <v>37.065055978820091</v>
      </c>
      <c r="G242" s="6">
        <f t="shared" si="17"/>
        <v>1839.4111723871893</v>
      </c>
      <c r="H242" s="5">
        <f t="shared" si="0"/>
        <v>5573.6000233768282</v>
      </c>
      <c r="I242" s="5"/>
    </row>
    <row r="243" spans="1:9" ht="14.25" customHeight="1" x14ac:dyDescent="0.3">
      <c r="A243" s="1">
        <f t="shared" si="1"/>
        <v>238</v>
      </c>
      <c r="B243" s="9">
        <f t="shared" si="19"/>
        <v>10</v>
      </c>
      <c r="C243" s="1">
        <f t="shared" si="6"/>
        <v>20</v>
      </c>
      <c r="D243" s="5">
        <f t="shared" si="3"/>
        <v>5573.6000233768282</v>
      </c>
      <c r="E243" s="6">
        <f t="shared" si="18"/>
        <v>-1876.4762283660093</v>
      </c>
      <c r="F243" s="5">
        <f>D243*($M$4/12)</f>
        <v>27.86800011688414</v>
      </c>
      <c r="G243" s="6">
        <f t="shared" si="17"/>
        <v>1848.6082282491252</v>
      </c>
      <c r="H243" s="5">
        <f t="shared" si="0"/>
        <v>3724.991795127703</v>
      </c>
      <c r="I243" s="5"/>
    </row>
    <row r="244" spans="1:9" ht="14.25" customHeight="1" x14ac:dyDescent="0.3">
      <c r="A244" s="1">
        <f t="shared" si="1"/>
        <v>239</v>
      </c>
      <c r="B244" s="9">
        <f t="shared" si="19"/>
        <v>11</v>
      </c>
      <c r="C244" s="1">
        <f t="shared" si="6"/>
        <v>20</v>
      </c>
      <c r="D244" s="5">
        <f t="shared" si="3"/>
        <v>3724.991795127703</v>
      </c>
      <c r="E244" s="6">
        <f t="shared" si="18"/>
        <v>-1876.4762283660093</v>
      </c>
      <c r="F244" s="5">
        <f>D244*($M$4/12)</f>
        <v>18.624958975638517</v>
      </c>
      <c r="G244" s="6">
        <f t="shared" si="17"/>
        <v>1857.8512693903708</v>
      </c>
      <c r="H244" s="5">
        <f t="shared" si="0"/>
        <v>1867.1405257373322</v>
      </c>
      <c r="I244" s="5"/>
    </row>
    <row r="245" spans="1:9" ht="14.25" customHeight="1" x14ac:dyDescent="0.3">
      <c r="A245" s="1">
        <f t="shared" si="1"/>
        <v>240</v>
      </c>
      <c r="B245" s="9">
        <f t="shared" si="19"/>
        <v>12</v>
      </c>
      <c r="C245" s="1">
        <f t="shared" si="6"/>
        <v>20</v>
      </c>
      <c r="D245" s="5">
        <f t="shared" si="3"/>
        <v>1867.1405257373322</v>
      </c>
      <c r="E245" s="6">
        <f t="shared" si="18"/>
        <v>-1876.4762283660093</v>
      </c>
      <c r="F245" s="5">
        <f>D245*($M$4/12)</f>
        <v>9.3357026286866613</v>
      </c>
      <c r="G245" s="6">
        <f t="shared" si="17"/>
        <v>1867.1405257373226</v>
      </c>
      <c r="H245" s="5">
        <f t="shared" si="0"/>
        <v>9.5496943686157465E-12</v>
      </c>
      <c r="I245" s="5"/>
    </row>
    <row r="246" spans="1:9" ht="14.25" customHeight="1" x14ac:dyDescent="0.3">
      <c r="A246" s="1">
        <f t="shared" si="1"/>
        <v>241</v>
      </c>
      <c r="B246" s="9">
        <f t="shared" si="19"/>
        <v>1</v>
      </c>
      <c r="C246" s="1">
        <f t="shared" si="6"/>
        <v>21</v>
      </c>
      <c r="D246" s="5">
        <f t="shared" si="3"/>
        <v>9.5496943686157465E-12</v>
      </c>
      <c r="E246" s="6">
        <f t="shared" si="18"/>
        <v>-1876.4762283660093</v>
      </c>
      <c r="F246" s="5">
        <f>D246*($M$4/12)</f>
        <v>4.7748471843078731E-14</v>
      </c>
      <c r="G246" s="6">
        <f t="shared" si="17"/>
        <v>1876.4762283660093</v>
      </c>
      <c r="H246" s="5">
        <f t="shared" si="0"/>
        <v>-1876.4762283659998</v>
      </c>
      <c r="I246" s="5"/>
    </row>
    <row r="247" spans="1:9" ht="14.25" customHeight="1" x14ac:dyDescent="0.3">
      <c r="A247" s="1">
        <f t="shared" si="1"/>
        <v>242</v>
      </c>
      <c r="B247" s="9">
        <f t="shared" si="19"/>
        <v>2</v>
      </c>
      <c r="C247" s="1">
        <f t="shared" si="6"/>
        <v>21</v>
      </c>
      <c r="D247" s="5">
        <f t="shared" si="3"/>
        <v>-1876.4762283659998</v>
      </c>
      <c r="E247" s="6">
        <f t="shared" si="18"/>
        <v>0</v>
      </c>
      <c r="F247" s="5">
        <f>D247*($M$4/12)</f>
        <v>-9.3823811418299989</v>
      </c>
      <c r="G247" s="6">
        <f t="shared" si="17"/>
        <v>0</v>
      </c>
      <c r="H247" s="5">
        <f t="shared" si="0"/>
        <v>-1876.4762283659998</v>
      </c>
      <c r="I247" s="5"/>
    </row>
    <row r="248" spans="1:9" ht="14.25" customHeight="1" x14ac:dyDescent="0.3">
      <c r="A248" s="1">
        <f t="shared" si="1"/>
        <v>243</v>
      </c>
      <c r="B248" s="9">
        <f t="shared" si="19"/>
        <v>3</v>
      </c>
      <c r="C248" s="1">
        <f t="shared" si="6"/>
        <v>21</v>
      </c>
      <c r="D248" s="5">
        <f t="shared" si="3"/>
        <v>-1876.4762283659998</v>
      </c>
      <c r="E248" s="6">
        <f t="shared" si="18"/>
        <v>0</v>
      </c>
      <c r="F248" s="5">
        <f>D248*($M$4/12)</f>
        <v>-9.3823811418299989</v>
      </c>
      <c r="G248" s="6">
        <f t="shared" si="17"/>
        <v>0</v>
      </c>
      <c r="H248" s="5">
        <f t="shared" si="0"/>
        <v>-1876.4762283659998</v>
      </c>
      <c r="I248" s="5"/>
    </row>
    <row r="249" spans="1:9" ht="14.25" customHeight="1" x14ac:dyDescent="0.3">
      <c r="A249" s="1">
        <f t="shared" si="1"/>
        <v>244</v>
      </c>
      <c r="B249" s="9">
        <f t="shared" si="19"/>
        <v>4</v>
      </c>
      <c r="C249" s="1">
        <f t="shared" si="6"/>
        <v>21</v>
      </c>
      <c r="D249" s="5">
        <f t="shared" si="3"/>
        <v>-1876.4762283659998</v>
      </c>
      <c r="E249" s="6">
        <f t="shared" si="18"/>
        <v>0</v>
      </c>
      <c r="F249" s="5">
        <f>D249*($M$4/12)</f>
        <v>-9.3823811418299989</v>
      </c>
      <c r="G249" s="6">
        <f t="shared" si="17"/>
        <v>0</v>
      </c>
      <c r="H249" s="5">
        <f t="shared" si="0"/>
        <v>-1876.4762283659998</v>
      </c>
      <c r="I249" s="5"/>
    </row>
    <row r="250" spans="1:9" ht="14.25" customHeight="1" x14ac:dyDescent="0.3">
      <c r="A250" s="1">
        <f t="shared" si="1"/>
        <v>245</v>
      </c>
      <c r="B250" s="9">
        <f t="shared" si="19"/>
        <v>5</v>
      </c>
      <c r="C250" s="1">
        <f t="shared" si="6"/>
        <v>21</v>
      </c>
      <c r="D250" s="5">
        <f t="shared" si="3"/>
        <v>-1876.4762283659998</v>
      </c>
      <c r="E250" s="6">
        <f t="shared" si="18"/>
        <v>0</v>
      </c>
      <c r="F250" s="5">
        <f>D250*($M$4/12)</f>
        <v>-9.3823811418299989</v>
      </c>
      <c r="G250" s="6">
        <f t="shared" si="17"/>
        <v>0</v>
      </c>
      <c r="H250" s="5">
        <f t="shared" si="0"/>
        <v>-1876.4762283659998</v>
      </c>
      <c r="I250" s="5"/>
    </row>
    <row r="251" spans="1:9" ht="14.25" customHeight="1" x14ac:dyDescent="0.3">
      <c r="A251" s="1">
        <f t="shared" si="1"/>
        <v>246</v>
      </c>
      <c r="B251" s="9">
        <f t="shared" si="19"/>
        <v>6</v>
      </c>
      <c r="C251" s="1">
        <f t="shared" si="6"/>
        <v>21</v>
      </c>
      <c r="D251" s="5">
        <f t="shared" si="3"/>
        <v>-1876.4762283659998</v>
      </c>
      <c r="E251" s="6">
        <f t="shared" si="18"/>
        <v>0</v>
      </c>
      <c r="F251" s="5">
        <f>D251*($M$4/12)</f>
        <v>-9.3823811418299989</v>
      </c>
      <c r="G251" s="6">
        <f t="shared" si="17"/>
        <v>0</v>
      </c>
      <c r="H251" s="5">
        <f t="shared" si="0"/>
        <v>-1876.4762283659998</v>
      </c>
      <c r="I251" s="5"/>
    </row>
    <row r="252" spans="1:9" ht="14.25" customHeight="1" x14ac:dyDescent="0.3">
      <c r="A252" s="1">
        <f t="shared" si="1"/>
        <v>247</v>
      </c>
      <c r="B252" s="9">
        <f t="shared" si="19"/>
        <v>7</v>
      </c>
      <c r="C252" s="1">
        <f t="shared" si="6"/>
        <v>21</v>
      </c>
      <c r="D252" s="5">
        <f t="shared" si="3"/>
        <v>-1876.4762283659998</v>
      </c>
      <c r="E252" s="6">
        <f t="shared" si="18"/>
        <v>0</v>
      </c>
      <c r="F252" s="5">
        <f>D252*($M$4/12)</f>
        <v>-9.3823811418299989</v>
      </c>
      <c r="G252" s="6">
        <f t="shared" si="17"/>
        <v>0</v>
      </c>
      <c r="H252" s="5">
        <f t="shared" si="0"/>
        <v>-1876.4762283659998</v>
      </c>
      <c r="I252" s="5"/>
    </row>
    <row r="253" spans="1:9" ht="14.25" customHeight="1" x14ac:dyDescent="0.3">
      <c r="A253" s="1">
        <f t="shared" si="1"/>
        <v>248</v>
      </c>
      <c r="B253" s="9">
        <f t="shared" si="19"/>
        <v>8</v>
      </c>
      <c r="C253" s="1">
        <f t="shared" si="6"/>
        <v>21</v>
      </c>
      <c r="D253" s="5">
        <f t="shared" si="3"/>
        <v>-1876.4762283659998</v>
      </c>
      <c r="E253" s="6">
        <f t="shared" si="18"/>
        <v>0</v>
      </c>
      <c r="F253" s="5">
        <f>D253*($M$4/12)</f>
        <v>-9.3823811418299989</v>
      </c>
      <c r="G253" s="6">
        <f t="shared" si="17"/>
        <v>0</v>
      </c>
      <c r="H253" s="5">
        <f t="shared" si="0"/>
        <v>-1876.4762283659998</v>
      </c>
      <c r="I253" s="5"/>
    </row>
    <row r="254" spans="1:9" ht="14.25" customHeight="1" x14ac:dyDescent="0.3">
      <c r="A254" s="1">
        <f t="shared" si="1"/>
        <v>249</v>
      </c>
      <c r="B254" s="9">
        <f t="shared" si="19"/>
        <v>9</v>
      </c>
      <c r="C254" s="1">
        <f t="shared" si="6"/>
        <v>21</v>
      </c>
      <c r="D254" s="5">
        <f t="shared" si="3"/>
        <v>-1876.4762283659998</v>
      </c>
      <c r="E254" s="6">
        <f t="shared" si="18"/>
        <v>0</v>
      </c>
      <c r="F254" s="5">
        <f>D254*($M$4/12)</f>
        <v>-9.3823811418299989</v>
      </c>
      <c r="G254" s="6">
        <f t="shared" si="17"/>
        <v>0</v>
      </c>
      <c r="H254" s="5">
        <f t="shared" si="0"/>
        <v>-1876.4762283659998</v>
      </c>
      <c r="I254" s="5"/>
    </row>
    <row r="255" spans="1:9" ht="14.25" customHeight="1" x14ac:dyDescent="0.3">
      <c r="A255" s="1">
        <f t="shared" si="1"/>
        <v>250</v>
      </c>
      <c r="B255" s="9">
        <f t="shared" si="19"/>
        <v>10</v>
      </c>
      <c r="C255" s="1">
        <f t="shared" si="6"/>
        <v>21</v>
      </c>
      <c r="D255" s="5">
        <f t="shared" si="3"/>
        <v>-1876.4762283659998</v>
      </c>
      <c r="E255" s="6">
        <f t="shared" si="18"/>
        <v>0</v>
      </c>
      <c r="F255" s="5">
        <f>D255*($M$4/12)</f>
        <v>-9.3823811418299989</v>
      </c>
      <c r="G255" s="6">
        <f t="shared" si="17"/>
        <v>0</v>
      </c>
      <c r="H255" s="5">
        <f t="shared" si="0"/>
        <v>-1876.4762283659998</v>
      </c>
      <c r="I255" s="5"/>
    </row>
    <row r="256" spans="1:9" ht="14.25" customHeight="1" x14ac:dyDescent="0.3">
      <c r="A256" s="1">
        <f t="shared" si="1"/>
        <v>251</v>
      </c>
      <c r="B256" s="9">
        <f t="shared" si="19"/>
        <v>11</v>
      </c>
      <c r="C256" s="1">
        <f t="shared" si="6"/>
        <v>21</v>
      </c>
      <c r="D256" s="5">
        <f t="shared" si="3"/>
        <v>-1876.4762283659998</v>
      </c>
      <c r="E256" s="6">
        <f t="shared" si="18"/>
        <v>0</v>
      </c>
      <c r="F256" s="5">
        <f>D256*($M$4/12)</f>
        <v>-9.3823811418299989</v>
      </c>
      <c r="G256" s="6">
        <f t="shared" si="17"/>
        <v>0</v>
      </c>
      <c r="H256" s="5">
        <f t="shared" si="0"/>
        <v>-1876.4762283659998</v>
      </c>
      <c r="I256" s="5"/>
    </row>
    <row r="257" spans="1:9" ht="14.25" customHeight="1" x14ac:dyDescent="0.3">
      <c r="A257" s="1">
        <f t="shared" si="1"/>
        <v>252</v>
      </c>
      <c r="B257" s="9">
        <f t="shared" si="19"/>
        <v>12</v>
      </c>
      <c r="C257" s="1">
        <f t="shared" si="6"/>
        <v>21</v>
      </c>
      <c r="D257" s="5">
        <f t="shared" si="3"/>
        <v>-1876.4762283659998</v>
      </c>
      <c r="E257" s="6">
        <f t="shared" si="18"/>
        <v>0</v>
      </c>
      <c r="F257" s="5">
        <f>D257*($M$4/12)</f>
        <v>-9.3823811418299989</v>
      </c>
      <c r="G257" s="6">
        <f t="shared" si="17"/>
        <v>0</v>
      </c>
      <c r="H257" s="5">
        <f t="shared" si="0"/>
        <v>-1876.4762283659998</v>
      </c>
      <c r="I257" s="5"/>
    </row>
    <row r="258" spans="1:9" ht="14.25" customHeight="1" x14ac:dyDescent="0.3">
      <c r="A258" s="1">
        <f t="shared" si="1"/>
        <v>253</v>
      </c>
      <c r="B258" s="9">
        <f t="shared" si="19"/>
        <v>1</v>
      </c>
      <c r="C258" s="1">
        <f t="shared" si="6"/>
        <v>22</v>
      </c>
      <c r="D258" s="5">
        <f t="shared" si="3"/>
        <v>-1876.4762283659998</v>
      </c>
      <c r="E258" s="6">
        <f t="shared" si="18"/>
        <v>0</v>
      </c>
      <c r="F258" s="5">
        <f>D258*($M$4/12)</f>
        <v>-9.3823811418299989</v>
      </c>
      <c r="G258" s="6">
        <f t="shared" si="17"/>
        <v>0</v>
      </c>
      <c r="H258" s="5">
        <f t="shared" si="0"/>
        <v>-1876.4762283659998</v>
      </c>
      <c r="I258" s="5"/>
    </row>
    <row r="259" spans="1:9" ht="14.25" customHeight="1" x14ac:dyDescent="0.3">
      <c r="A259" s="1">
        <f t="shared" si="1"/>
        <v>254</v>
      </c>
      <c r="B259" s="9">
        <f t="shared" si="19"/>
        <v>2</v>
      </c>
      <c r="C259" s="1">
        <f t="shared" si="6"/>
        <v>22</v>
      </c>
      <c r="D259" s="5">
        <f t="shared" si="3"/>
        <v>-1876.4762283659998</v>
      </c>
      <c r="E259" s="6">
        <f t="shared" si="18"/>
        <v>0</v>
      </c>
      <c r="F259" s="5">
        <f>D259*($M$4/12)</f>
        <v>-9.3823811418299989</v>
      </c>
      <c r="G259" s="6">
        <f t="shared" si="17"/>
        <v>0</v>
      </c>
      <c r="H259" s="5">
        <f t="shared" si="0"/>
        <v>-1876.4762283659998</v>
      </c>
      <c r="I259" s="5"/>
    </row>
    <row r="260" spans="1:9" ht="14.25" customHeight="1" x14ac:dyDescent="0.3">
      <c r="A260" s="1">
        <f t="shared" si="1"/>
        <v>255</v>
      </c>
      <c r="B260" s="9">
        <f t="shared" si="19"/>
        <v>3</v>
      </c>
      <c r="C260" s="1">
        <f t="shared" si="6"/>
        <v>22</v>
      </c>
      <c r="D260" s="5">
        <f t="shared" si="3"/>
        <v>-1876.4762283659998</v>
      </c>
      <c r="E260" s="6">
        <f t="shared" si="18"/>
        <v>0</v>
      </c>
      <c r="F260" s="5">
        <f>D260*($M$4/12)</f>
        <v>-9.3823811418299989</v>
      </c>
      <c r="G260" s="6">
        <f t="shared" si="17"/>
        <v>0</v>
      </c>
      <c r="H260" s="5">
        <f t="shared" si="0"/>
        <v>-1876.4762283659998</v>
      </c>
      <c r="I260" s="5"/>
    </row>
    <row r="261" spans="1:9" ht="14.25" customHeight="1" x14ac:dyDescent="0.3">
      <c r="A261" s="1">
        <f t="shared" si="1"/>
        <v>256</v>
      </c>
      <c r="B261" s="9">
        <f t="shared" si="19"/>
        <v>4</v>
      </c>
      <c r="C261" s="1">
        <f t="shared" si="6"/>
        <v>22</v>
      </c>
      <c r="D261" s="5">
        <f t="shared" si="3"/>
        <v>-1876.4762283659998</v>
      </c>
      <c r="E261" s="6">
        <f t="shared" si="18"/>
        <v>0</v>
      </c>
      <c r="F261" s="5">
        <f>D261*($M$4/12)</f>
        <v>-9.3823811418299989</v>
      </c>
      <c r="G261" s="6">
        <f t="shared" si="17"/>
        <v>0</v>
      </c>
      <c r="H261" s="5">
        <f t="shared" ref="H261:H365" si="20">D261-G261</f>
        <v>-1876.4762283659998</v>
      </c>
      <c r="I261" s="5"/>
    </row>
    <row r="262" spans="1:9" ht="14.25" customHeight="1" x14ac:dyDescent="0.3">
      <c r="A262" s="1">
        <f t="shared" ref="A262:A365" si="21">A261+1</f>
        <v>257</v>
      </c>
      <c r="B262" s="9">
        <f t="shared" si="19"/>
        <v>5</v>
      </c>
      <c r="C262" s="1">
        <f t="shared" si="6"/>
        <v>22</v>
      </c>
      <c r="D262" s="5">
        <f t="shared" ref="D262:D365" si="22">H261</f>
        <v>-1876.4762283659998</v>
      </c>
      <c r="E262" s="6">
        <f t="shared" si="18"/>
        <v>0</v>
      </c>
      <c r="F262" s="5">
        <f>D262*($M$4/12)</f>
        <v>-9.3823811418299989</v>
      </c>
      <c r="G262" s="6">
        <f t="shared" si="17"/>
        <v>0</v>
      </c>
      <c r="H262" s="5">
        <f t="shared" si="20"/>
        <v>-1876.4762283659998</v>
      </c>
      <c r="I262" s="5"/>
    </row>
    <row r="263" spans="1:9" ht="14.25" customHeight="1" x14ac:dyDescent="0.3">
      <c r="A263" s="1">
        <f t="shared" si="21"/>
        <v>258</v>
      </c>
      <c r="B263" s="9">
        <f t="shared" si="19"/>
        <v>6</v>
      </c>
      <c r="C263" s="1">
        <f t="shared" si="6"/>
        <v>22</v>
      </c>
      <c r="D263" s="5">
        <f t="shared" si="22"/>
        <v>-1876.4762283659998</v>
      </c>
      <c r="E263" s="6">
        <f t="shared" si="18"/>
        <v>0</v>
      </c>
      <c r="F263" s="5">
        <f>D263*($M$4/12)</f>
        <v>-9.3823811418299989</v>
      </c>
      <c r="G263" s="6">
        <f t="shared" ref="G263:G326" si="23">IF(F263&lt;=0,0,-(E263+F263))</f>
        <v>0</v>
      </c>
      <c r="H263" s="5">
        <f t="shared" si="20"/>
        <v>-1876.4762283659998</v>
      </c>
      <c r="I263" s="5"/>
    </row>
    <row r="264" spans="1:9" ht="14.25" customHeight="1" x14ac:dyDescent="0.3">
      <c r="A264" s="1">
        <f t="shared" si="21"/>
        <v>259</v>
      </c>
      <c r="B264" s="9">
        <f t="shared" si="19"/>
        <v>7</v>
      </c>
      <c r="C264" s="1">
        <f t="shared" si="6"/>
        <v>22</v>
      </c>
      <c r="D264" s="5">
        <f t="shared" si="22"/>
        <v>-1876.4762283659998</v>
      </c>
      <c r="E264" s="6">
        <f t="shared" ref="E264:E327" si="24">IF(H263&gt;0,E263,0)</f>
        <v>0</v>
      </c>
      <c r="F264" s="5">
        <f>D264*($M$4/12)</f>
        <v>-9.3823811418299989</v>
      </c>
      <c r="G264" s="6">
        <f t="shared" si="23"/>
        <v>0</v>
      </c>
      <c r="H264" s="5">
        <f t="shared" si="20"/>
        <v>-1876.4762283659998</v>
      </c>
      <c r="I264" s="5"/>
    </row>
    <row r="265" spans="1:9" ht="14.25" customHeight="1" x14ac:dyDescent="0.3">
      <c r="A265" s="1">
        <f t="shared" si="21"/>
        <v>260</v>
      </c>
      <c r="B265" s="9">
        <f t="shared" si="19"/>
        <v>8</v>
      </c>
      <c r="C265" s="1">
        <f t="shared" si="6"/>
        <v>22</v>
      </c>
      <c r="D265" s="5">
        <f t="shared" si="22"/>
        <v>-1876.4762283659998</v>
      </c>
      <c r="E265" s="6">
        <f t="shared" si="24"/>
        <v>0</v>
      </c>
      <c r="F265" s="5">
        <f>D265*($M$4/12)</f>
        <v>-9.3823811418299989</v>
      </c>
      <c r="G265" s="6">
        <f t="shared" si="23"/>
        <v>0</v>
      </c>
      <c r="H265" s="5">
        <f t="shared" si="20"/>
        <v>-1876.4762283659998</v>
      </c>
      <c r="I265" s="5"/>
    </row>
    <row r="266" spans="1:9" ht="14.25" customHeight="1" x14ac:dyDescent="0.3">
      <c r="A266" s="1">
        <f t="shared" si="21"/>
        <v>261</v>
      </c>
      <c r="B266" s="9">
        <f t="shared" si="19"/>
        <v>9</v>
      </c>
      <c r="C266" s="1">
        <f t="shared" si="6"/>
        <v>22</v>
      </c>
      <c r="D266" s="5">
        <f t="shared" si="22"/>
        <v>-1876.4762283659998</v>
      </c>
      <c r="E266" s="6">
        <f t="shared" si="24"/>
        <v>0</v>
      </c>
      <c r="F266" s="5">
        <f>D266*($M$4/12)</f>
        <v>-9.3823811418299989</v>
      </c>
      <c r="G266" s="6">
        <f t="shared" si="23"/>
        <v>0</v>
      </c>
      <c r="H266" s="5">
        <f t="shared" si="20"/>
        <v>-1876.4762283659998</v>
      </c>
      <c r="I266" s="5"/>
    </row>
    <row r="267" spans="1:9" ht="14.25" customHeight="1" x14ac:dyDescent="0.3">
      <c r="A267" s="1">
        <f t="shared" si="21"/>
        <v>262</v>
      </c>
      <c r="B267" s="9">
        <f t="shared" si="19"/>
        <v>10</v>
      </c>
      <c r="C267" s="1">
        <f t="shared" si="6"/>
        <v>22</v>
      </c>
      <c r="D267" s="5">
        <f t="shared" si="22"/>
        <v>-1876.4762283659998</v>
      </c>
      <c r="E267" s="6">
        <f t="shared" si="24"/>
        <v>0</v>
      </c>
      <c r="F267" s="5">
        <f>D267*($M$4/12)</f>
        <v>-9.3823811418299989</v>
      </c>
      <c r="G267" s="6">
        <f t="shared" si="23"/>
        <v>0</v>
      </c>
      <c r="H267" s="5">
        <f t="shared" si="20"/>
        <v>-1876.4762283659998</v>
      </c>
      <c r="I267" s="5"/>
    </row>
    <row r="268" spans="1:9" ht="14.25" customHeight="1" x14ac:dyDescent="0.3">
      <c r="A268" s="1">
        <f t="shared" si="21"/>
        <v>263</v>
      </c>
      <c r="B268" s="9">
        <f t="shared" si="19"/>
        <v>11</v>
      </c>
      <c r="C268" s="1">
        <f t="shared" si="6"/>
        <v>22</v>
      </c>
      <c r="D268" s="5">
        <f t="shared" si="22"/>
        <v>-1876.4762283659998</v>
      </c>
      <c r="E268" s="6">
        <f t="shared" si="24"/>
        <v>0</v>
      </c>
      <c r="F268" s="5">
        <f>D268*($M$4/12)</f>
        <v>-9.3823811418299989</v>
      </c>
      <c r="G268" s="6">
        <f t="shared" si="23"/>
        <v>0</v>
      </c>
      <c r="H268" s="5">
        <f t="shared" si="20"/>
        <v>-1876.4762283659998</v>
      </c>
      <c r="I268" s="5"/>
    </row>
    <row r="269" spans="1:9" ht="14.25" customHeight="1" x14ac:dyDescent="0.3">
      <c r="A269" s="1">
        <f t="shared" si="21"/>
        <v>264</v>
      </c>
      <c r="B269" s="9">
        <f t="shared" si="19"/>
        <v>12</v>
      </c>
      <c r="C269" s="1">
        <f t="shared" si="6"/>
        <v>22</v>
      </c>
      <c r="D269" s="5">
        <f t="shared" si="22"/>
        <v>-1876.4762283659998</v>
      </c>
      <c r="E269" s="6">
        <f t="shared" si="24"/>
        <v>0</v>
      </c>
      <c r="F269" s="5">
        <f>D269*($M$4/12)</f>
        <v>-9.3823811418299989</v>
      </c>
      <c r="G269" s="6">
        <f t="shared" si="23"/>
        <v>0</v>
      </c>
      <c r="H269" s="5">
        <f t="shared" si="20"/>
        <v>-1876.4762283659998</v>
      </c>
      <c r="I269" s="5"/>
    </row>
    <row r="270" spans="1:9" ht="14.25" customHeight="1" x14ac:dyDescent="0.3">
      <c r="A270" s="1">
        <f t="shared" si="21"/>
        <v>265</v>
      </c>
      <c r="B270" s="9">
        <f t="shared" si="19"/>
        <v>1</v>
      </c>
      <c r="C270" s="1">
        <f t="shared" si="6"/>
        <v>23</v>
      </c>
      <c r="D270" s="5">
        <f t="shared" si="22"/>
        <v>-1876.4762283659998</v>
      </c>
      <c r="E270" s="6">
        <f t="shared" si="24"/>
        <v>0</v>
      </c>
      <c r="F270" s="5">
        <f>D270*($M$4/12)</f>
        <v>-9.3823811418299989</v>
      </c>
      <c r="G270" s="6">
        <f t="shared" si="23"/>
        <v>0</v>
      </c>
      <c r="H270" s="5">
        <f t="shared" si="20"/>
        <v>-1876.4762283659998</v>
      </c>
      <c r="I270" s="5"/>
    </row>
    <row r="271" spans="1:9" ht="14.25" customHeight="1" x14ac:dyDescent="0.3">
      <c r="A271" s="1">
        <f t="shared" si="21"/>
        <v>266</v>
      </c>
      <c r="B271" s="9">
        <f t="shared" si="19"/>
        <v>2</v>
      </c>
      <c r="C271" s="1">
        <f t="shared" si="6"/>
        <v>23</v>
      </c>
      <c r="D271" s="5">
        <f t="shared" si="22"/>
        <v>-1876.4762283659998</v>
      </c>
      <c r="E271" s="6">
        <f t="shared" si="24"/>
        <v>0</v>
      </c>
      <c r="F271" s="5">
        <f>D271*($M$4/12)</f>
        <v>-9.3823811418299989</v>
      </c>
      <c r="G271" s="6">
        <f t="shared" si="23"/>
        <v>0</v>
      </c>
      <c r="H271" s="5">
        <f t="shared" si="20"/>
        <v>-1876.4762283659998</v>
      </c>
      <c r="I271" s="5"/>
    </row>
    <row r="272" spans="1:9" ht="14.25" customHeight="1" x14ac:dyDescent="0.3">
      <c r="A272" s="1">
        <f t="shared" si="21"/>
        <v>267</v>
      </c>
      <c r="B272" s="9">
        <f t="shared" si="19"/>
        <v>3</v>
      </c>
      <c r="C272" s="1">
        <f t="shared" si="6"/>
        <v>23</v>
      </c>
      <c r="D272" s="5">
        <f t="shared" si="22"/>
        <v>-1876.4762283659998</v>
      </c>
      <c r="E272" s="6">
        <f t="shared" si="24"/>
        <v>0</v>
      </c>
      <c r="F272" s="5">
        <f>D272*($M$4/12)</f>
        <v>-9.3823811418299989</v>
      </c>
      <c r="G272" s="6">
        <f t="shared" si="23"/>
        <v>0</v>
      </c>
      <c r="H272" s="5">
        <f t="shared" si="20"/>
        <v>-1876.4762283659998</v>
      </c>
      <c r="I272" s="5"/>
    </row>
    <row r="273" spans="1:9" ht="14.25" customHeight="1" x14ac:dyDescent="0.3">
      <c r="A273" s="1">
        <f t="shared" si="21"/>
        <v>268</v>
      </c>
      <c r="B273" s="9">
        <f t="shared" si="19"/>
        <v>4</v>
      </c>
      <c r="C273" s="1">
        <f t="shared" ref="C273:C365" si="25">C261+1</f>
        <v>23</v>
      </c>
      <c r="D273" s="5">
        <f t="shared" si="22"/>
        <v>-1876.4762283659998</v>
      </c>
      <c r="E273" s="6">
        <f t="shared" si="24"/>
        <v>0</v>
      </c>
      <c r="F273" s="5">
        <f>D273*($M$4/12)</f>
        <v>-9.3823811418299989</v>
      </c>
      <c r="G273" s="6">
        <f t="shared" si="23"/>
        <v>0</v>
      </c>
      <c r="H273" s="5">
        <f t="shared" si="20"/>
        <v>-1876.4762283659998</v>
      </c>
      <c r="I273" s="5"/>
    </row>
    <row r="274" spans="1:9" ht="14.25" customHeight="1" x14ac:dyDescent="0.3">
      <c r="A274" s="1">
        <f t="shared" si="21"/>
        <v>269</v>
      </c>
      <c r="B274" s="9">
        <f t="shared" si="19"/>
        <v>5</v>
      </c>
      <c r="C274" s="1">
        <f t="shared" si="25"/>
        <v>23</v>
      </c>
      <c r="D274" s="5">
        <f t="shared" si="22"/>
        <v>-1876.4762283659998</v>
      </c>
      <c r="E274" s="6">
        <f t="shared" si="24"/>
        <v>0</v>
      </c>
      <c r="F274" s="5">
        <f>D274*($M$4/12)</f>
        <v>-9.3823811418299989</v>
      </c>
      <c r="G274" s="6">
        <f t="shared" si="23"/>
        <v>0</v>
      </c>
      <c r="H274" s="5">
        <f t="shared" si="20"/>
        <v>-1876.4762283659998</v>
      </c>
      <c r="I274" s="5"/>
    </row>
    <row r="275" spans="1:9" ht="14.25" customHeight="1" x14ac:dyDescent="0.3">
      <c r="A275" s="1">
        <f t="shared" si="21"/>
        <v>270</v>
      </c>
      <c r="B275" s="9">
        <f t="shared" ref="B275:B338" si="26">B263</f>
        <v>6</v>
      </c>
      <c r="C275" s="1">
        <f t="shared" si="25"/>
        <v>23</v>
      </c>
      <c r="D275" s="5">
        <f t="shared" si="22"/>
        <v>-1876.4762283659998</v>
      </c>
      <c r="E275" s="6">
        <f t="shared" si="24"/>
        <v>0</v>
      </c>
      <c r="F275" s="5">
        <f>D275*($M$4/12)</f>
        <v>-9.3823811418299989</v>
      </c>
      <c r="G275" s="6">
        <f t="shared" si="23"/>
        <v>0</v>
      </c>
      <c r="H275" s="5">
        <f t="shared" si="20"/>
        <v>-1876.4762283659998</v>
      </c>
      <c r="I275" s="5"/>
    </row>
    <row r="276" spans="1:9" ht="14.25" customHeight="1" x14ac:dyDescent="0.3">
      <c r="A276" s="1">
        <f t="shared" si="21"/>
        <v>271</v>
      </c>
      <c r="B276" s="9">
        <f t="shared" si="26"/>
        <v>7</v>
      </c>
      <c r="C276" s="1">
        <f t="shared" si="25"/>
        <v>23</v>
      </c>
      <c r="D276" s="5">
        <f t="shared" si="22"/>
        <v>-1876.4762283659998</v>
      </c>
      <c r="E276" s="6">
        <f t="shared" si="24"/>
        <v>0</v>
      </c>
      <c r="F276" s="5">
        <f>D276*($M$4/12)</f>
        <v>-9.3823811418299989</v>
      </c>
      <c r="G276" s="6">
        <f t="shared" si="23"/>
        <v>0</v>
      </c>
      <c r="H276" s="5">
        <f t="shared" si="20"/>
        <v>-1876.4762283659998</v>
      </c>
      <c r="I276" s="5"/>
    </row>
    <row r="277" spans="1:9" ht="14.25" customHeight="1" x14ac:dyDescent="0.3">
      <c r="A277" s="1">
        <f t="shared" si="21"/>
        <v>272</v>
      </c>
      <c r="B277" s="9">
        <f t="shared" si="26"/>
        <v>8</v>
      </c>
      <c r="C277" s="1">
        <f t="shared" si="25"/>
        <v>23</v>
      </c>
      <c r="D277" s="5">
        <f t="shared" si="22"/>
        <v>-1876.4762283659998</v>
      </c>
      <c r="E277" s="6">
        <f t="shared" si="24"/>
        <v>0</v>
      </c>
      <c r="F277" s="5">
        <f>D277*($M$4/12)</f>
        <v>-9.3823811418299989</v>
      </c>
      <c r="G277" s="6">
        <f t="shared" si="23"/>
        <v>0</v>
      </c>
      <c r="H277" s="5">
        <f t="shared" si="20"/>
        <v>-1876.4762283659998</v>
      </c>
      <c r="I277" s="5"/>
    </row>
    <row r="278" spans="1:9" ht="14.25" customHeight="1" x14ac:dyDescent="0.3">
      <c r="A278" s="1">
        <f t="shared" si="21"/>
        <v>273</v>
      </c>
      <c r="B278" s="9">
        <f t="shared" si="26"/>
        <v>9</v>
      </c>
      <c r="C278" s="1">
        <f t="shared" si="25"/>
        <v>23</v>
      </c>
      <c r="D278" s="5">
        <f t="shared" si="22"/>
        <v>-1876.4762283659998</v>
      </c>
      <c r="E278" s="6">
        <f t="shared" si="24"/>
        <v>0</v>
      </c>
      <c r="F278" s="5">
        <f>D278*($M$4/12)</f>
        <v>-9.3823811418299989</v>
      </c>
      <c r="G278" s="6">
        <f t="shared" si="23"/>
        <v>0</v>
      </c>
      <c r="H278" s="5">
        <f t="shared" si="20"/>
        <v>-1876.4762283659998</v>
      </c>
      <c r="I278" s="5"/>
    </row>
    <row r="279" spans="1:9" ht="14.25" customHeight="1" x14ac:dyDescent="0.3">
      <c r="A279" s="1">
        <f t="shared" si="21"/>
        <v>274</v>
      </c>
      <c r="B279" s="9">
        <f t="shared" si="26"/>
        <v>10</v>
      </c>
      <c r="C279" s="1">
        <f t="shared" si="25"/>
        <v>23</v>
      </c>
      <c r="D279" s="5">
        <f t="shared" si="22"/>
        <v>-1876.4762283659998</v>
      </c>
      <c r="E279" s="6">
        <f t="shared" si="24"/>
        <v>0</v>
      </c>
      <c r="F279" s="5">
        <f>D279*($M$4/12)</f>
        <v>-9.3823811418299989</v>
      </c>
      <c r="G279" s="6">
        <f t="shared" si="23"/>
        <v>0</v>
      </c>
      <c r="H279" s="5">
        <f t="shared" si="20"/>
        <v>-1876.4762283659998</v>
      </c>
      <c r="I279" s="5"/>
    </row>
    <row r="280" spans="1:9" ht="14.25" customHeight="1" x14ac:dyDescent="0.3">
      <c r="A280" s="1">
        <f t="shared" si="21"/>
        <v>275</v>
      </c>
      <c r="B280" s="9">
        <f t="shared" si="26"/>
        <v>11</v>
      </c>
      <c r="C280" s="1">
        <f t="shared" si="25"/>
        <v>23</v>
      </c>
      <c r="D280" s="5">
        <f t="shared" si="22"/>
        <v>-1876.4762283659998</v>
      </c>
      <c r="E280" s="6">
        <f t="shared" si="24"/>
        <v>0</v>
      </c>
      <c r="F280" s="5">
        <f>D280*($M$4/12)</f>
        <v>-9.3823811418299989</v>
      </c>
      <c r="G280" s="6">
        <f t="shared" si="23"/>
        <v>0</v>
      </c>
      <c r="H280" s="5">
        <f t="shared" si="20"/>
        <v>-1876.4762283659998</v>
      </c>
      <c r="I280" s="5"/>
    </row>
    <row r="281" spans="1:9" ht="14.25" customHeight="1" x14ac:dyDescent="0.3">
      <c r="A281" s="1">
        <f t="shared" si="21"/>
        <v>276</v>
      </c>
      <c r="B281" s="9">
        <f t="shared" si="26"/>
        <v>12</v>
      </c>
      <c r="C281" s="1">
        <f t="shared" si="25"/>
        <v>23</v>
      </c>
      <c r="D281" s="5">
        <f t="shared" si="22"/>
        <v>-1876.4762283659998</v>
      </c>
      <c r="E281" s="6">
        <f t="shared" si="24"/>
        <v>0</v>
      </c>
      <c r="F281" s="5">
        <f>D281*($M$4/12)</f>
        <v>-9.3823811418299989</v>
      </c>
      <c r="G281" s="6">
        <f t="shared" si="23"/>
        <v>0</v>
      </c>
      <c r="H281" s="5">
        <f t="shared" si="20"/>
        <v>-1876.4762283659998</v>
      </c>
      <c r="I281" s="5"/>
    </row>
    <row r="282" spans="1:9" ht="14.25" customHeight="1" x14ac:dyDescent="0.3">
      <c r="A282" s="1">
        <f t="shared" si="21"/>
        <v>277</v>
      </c>
      <c r="B282" s="9">
        <f t="shared" si="26"/>
        <v>1</v>
      </c>
      <c r="C282" s="1">
        <f t="shared" si="25"/>
        <v>24</v>
      </c>
      <c r="D282" s="5">
        <f t="shared" si="22"/>
        <v>-1876.4762283659998</v>
      </c>
      <c r="E282" s="6">
        <f t="shared" si="24"/>
        <v>0</v>
      </c>
      <c r="F282" s="5">
        <f>D282*($M$4/12)</f>
        <v>-9.3823811418299989</v>
      </c>
      <c r="G282" s="6">
        <f t="shared" si="23"/>
        <v>0</v>
      </c>
      <c r="H282" s="5">
        <f t="shared" si="20"/>
        <v>-1876.4762283659998</v>
      </c>
      <c r="I282" s="5"/>
    </row>
    <row r="283" spans="1:9" ht="14.25" customHeight="1" x14ac:dyDescent="0.3">
      <c r="A283" s="1">
        <f t="shared" si="21"/>
        <v>278</v>
      </c>
      <c r="B283" s="9">
        <f t="shared" si="26"/>
        <v>2</v>
      </c>
      <c r="C283" s="1">
        <f t="shared" si="25"/>
        <v>24</v>
      </c>
      <c r="D283" s="5">
        <f t="shared" si="22"/>
        <v>-1876.4762283659998</v>
      </c>
      <c r="E283" s="6">
        <f t="shared" si="24"/>
        <v>0</v>
      </c>
      <c r="F283" s="5">
        <f>D283*($M$4/12)</f>
        <v>-9.3823811418299989</v>
      </c>
      <c r="G283" s="6">
        <f t="shared" si="23"/>
        <v>0</v>
      </c>
      <c r="H283" s="5">
        <f t="shared" si="20"/>
        <v>-1876.4762283659998</v>
      </c>
      <c r="I283" s="5"/>
    </row>
    <row r="284" spans="1:9" ht="14.25" customHeight="1" x14ac:dyDescent="0.3">
      <c r="A284" s="1">
        <f t="shared" si="21"/>
        <v>279</v>
      </c>
      <c r="B284" s="9">
        <f t="shared" si="26"/>
        <v>3</v>
      </c>
      <c r="C284" s="1">
        <f t="shared" si="25"/>
        <v>24</v>
      </c>
      <c r="D284" s="5">
        <f t="shared" si="22"/>
        <v>-1876.4762283659998</v>
      </c>
      <c r="E284" s="6">
        <f t="shared" si="24"/>
        <v>0</v>
      </c>
      <c r="F284" s="5">
        <f>D284*($M$4/12)</f>
        <v>-9.3823811418299989</v>
      </c>
      <c r="G284" s="6">
        <f t="shared" si="23"/>
        <v>0</v>
      </c>
      <c r="H284" s="5">
        <f t="shared" si="20"/>
        <v>-1876.4762283659998</v>
      </c>
      <c r="I284" s="5"/>
    </row>
    <row r="285" spans="1:9" ht="14.25" customHeight="1" x14ac:dyDescent="0.3">
      <c r="A285" s="1">
        <f t="shared" si="21"/>
        <v>280</v>
      </c>
      <c r="B285" s="9">
        <f t="shared" si="26"/>
        <v>4</v>
      </c>
      <c r="C285" s="1">
        <f t="shared" si="25"/>
        <v>24</v>
      </c>
      <c r="D285" s="5">
        <f t="shared" si="22"/>
        <v>-1876.4762283659998</v>
      </c>
      <c r="E285" s="6">
        <f t="shared" si="24"/>
        <v>0</v>
      </c>
      <c r="F285" s="5">
        <f>D285*($M$4/12)</f>
        <v>-9.3823811418299989</v>
      </c>
      <c r="G285" s="6">
        <f t="shared" si="23"/>
        <v>0</v>
      </c>
      <c r="H285" s="5">
        <f t="shared" si="20"/>
        <v>-1876.4762283659998</v>
      </c>
      <c r="I285" s="5"/>
    </row>
    <row r="286" spans="1:9" ht="14.25" customHeight="1" x14ac:dyDescent="0.3">
      <c r="A286" s="1">
        <f t="shared" si="21"/>
        <v>281</v>
      </c>
      <c r="B286" s="9">
        <f t="shared" si="26"/>
        <v>5</v>
      </c>
      <c r="C286" s="1">
        <f t="shared" si="25"/>
        <v>24</v>
      </c>
      <c r="D286" s="5">
        <f t="shared" si="22"/>
        <v>-1876.4762283659998</v>
      </c>
      <c r="E286" s="6">
        <f t="shared" si="24"/>
        <v>0</v>
      </c>
      <c r="F286" s="5">
        <f>D286*($M$4/12)</f>
        <v>-9.3823811418299989</v>
      </c>
      <c r="G286" s="6">
        <f t="shared" si="23"/>
        <v>0</v>
      </c>
      <c r="H286" s="5">
        <f t="shared" si="20"/>
        <v>-1876.4762283659998</v>
      </c>
      <c r="I286" s="5"/>
    </row>
    <row r="287" spans="1:9" ht="14.25" customHeight="1" x14ac:dyDescent="0.3">
      <c r="A287" s="1">
        <f t="shared" si="21"/>
        <v>282</v>
      </c>
      <c r="B287" s="9">
        <f t="shared" si="26"/>
        <v>6</v>
      </c>
      <c r="C287" s="1">
        <f t="shared" si="25"/>
        <v>24</v>
      </c>
      <c r="D287" s="5">
        <f t="shared" si="22"/>
        <v>-1876.4762283659998</v>
      </c>
      <c r="E287" s="6">
        <f t="shared" si="24"/>
        <v>0</v>
      </c>
      <c r="F287" s="5">
        <f>D287*($M$4/12)</f>
        <v>-9.3823811418299989</v>
      </c>
      <c r="G287" s="6">
        <f t="shared" si="23"/>
        <v>0</v>
      </c>
      <c r="H287" s="5">
        <f t="shared" si="20"/>
        <v>-1876.4762283659998</v>
      </c>
      <c r="I287" s="5"/>
    </row>
    <row r="288" spans="1:9" ht="14.25" customHeight="1" x14ac:dyDescent="0.3">
      <c r="A288" s="1">
        <f t="shared" si="21"/>
        <v>283</v>
      </c>
      <c r="B288" s="9">
        <f t="shared" si="26"/>
        <v>7</v>
      </c>
      <c r="C288" s="1">
        <f t="shared" si="25"/>
        <v>24</v>
      </c>
      <c r="D288" s="5">
        <f t="shared" si="22"/>
        <v>-1876.4762283659998</v>
      </c>
      <c r="E288" s="6">
        <f t="shared" si="24"/>
        <v>0</v>
      </c>
      <c r="F288" s="5">
        <f>D288*($M$4/12)</f>
        <v>-9.3823811418299989</v>
      </c>
      <c r="G288" s="6">
        <f t="shared" si="23"/>
        <v>0</v>
      </c>
      <c r="H288" s="5">
        <f t="shared" si="20"/>
        <v>-1876.4762283659998</v>
      </c>
      <c r="I288" s="5"/>
    </row>
    <row r="289" spans="1:9" ht="14.25" customHeight="1" x14ac:dyDescent="0.3">
      <c r="A289" s="1">
        <f t="shared" si="21"/>
        <v>284</v>
      </c>
      <c r="B289" s="9">
        <f t="shared" si="26"/>
        <v>8</v>
      </c>
      <c r="C289" s="1">
        <f t="shared" si="25"/>
        <v>24</v>
      </c>
      <c r="D289" s="5">
        <f t="shared" si="22"/>
        <v>-1876.4762283659998</v>
      </c>
      <c r="E289" s="6">
        <f t="shared" si="24"/>
        <v>0</v>
      </c>
      <c r="F289" s="5">
        <f>D289*($M$4/12)</f>
        <v>-9.3823811418299989</v>
      </c>
      <c r="G289" s="6">
        <f t="shared" si="23"/>
        <v>0</v>
      </c>
      <c r="H289" s="5">
        <f t="shared" si="20"/>
        <v>-1876.4762283659998</v>
      </c>
      <c r="I289" s="5"/>
    </row>
    <row r="290" spans="1:9" ht="14.25" customHeight="1" x14ac:dyDescent="0.3">
      <c r="A290" s="1">
        <f t="shared" si="21"/>
        <v>285</v>
      </c>
      <c r="B290" s="9">
        <f t="shared" si="26"/>
        <v>9</v>
      </c>
      <c r="C290" s="1">
        <f t="shared" si="25"/>
        <v>24</v>
      </c>
      <c r="D290" s="5">
        <f t="shared" si="22"/>
        <v>-1876.4762283659998</v>
      </c>
      <c r="E290" s="6">
        <f t="shared" si="24"/>
        <v>0</v>
      </c>
      <c r="F290" s="5">
        <f>D290*($M$4/12)</f>
        <v>-9.3823811418299989</v>
      </c>
      <c r="G290" s="6">
        <f t="shared" si="23"/>
        <v>0</v>
      </c>
      <c r="H290" s="5">
        <f t="shared" si="20"/>
        <v>-1876.4762283659998</v>
      </c>
      <c r="I290" s="5"/>
    </row>
    <row r="291" spans="1:9" ht="14.25" customHeight="1" x14ac:dyDescent="0.3">
      <c r="A291" s="1">
        <f t="shared" si="21"/>
        <v>286</v>
      </c>
      <c r="B291" s="9">
        <f t="shared" si="26"/>
        <v>10</v>
      </c>
      <c r="C291" s="1">
        <f t="shared" si="25"/>
        <v>24</v>
      </c>
      <c r="D291" s="5">
        <f t="shared" si="22"/>
        <v>-1876.4762283659998</v>
      </c>
      <c r="E291" s="6">
        <f t="shared" si="24"/>
        <v>0</v>
      </c>
      <c r="F291" s="5">
        <f>D291*($M$4/12)</f>
        <v>-9.3823811418299989</v>
      </c>
      <c r="G291" s="6">
        <f t="shared" si="23"/>
        <v>0</v>
      </c>
      <c r="H291" s="5">
        <f t="shared" si="20"/>
        <v>-1876.4762283659998</v>
      </c>
      <c r="I291" s="5"/>
    </row>
    <row r="292" spans="1:9" ht="14.25" customHeight="1" x14ac:dyDescent="0.3">
      <c r="A292" s="1">
        <f t="shared" si="21"/>
        <v>287</v>
      </c>
      <c r="B292" s="9">
        <f t="shared" si="26"/>
        <v>11</v>
      </c>
      <c r="C292" s="1">
        <f t="shared" si="25"/>
        <v>24</v>
      </c>
      <c r="D292" s="5">
        <f t="shared" si="22"/>
        <v>-1876.4762283659998</v>
      </c>
      <c r="E292" s="6">
        <f t="shared" si="24"/>
        <v>0</v>
      </c>
      <c r="F292" s="5">
        <f>D292*($M$4/12)</f>
        <v>-9.3823811418299989</v>
      </c>
      <c r="G292" s="6">
        <f t="shared" si="23"/>
        <v>0</v>
      </c>
      <c r="H292" s="5">
        <f t="shared" si="20"/>
        <v>-1876.4762283659998</v>
      </c>
      <c r="I292" s="5"/>
    </row>
    <row r="293" spans="1:9" ht="14.25" customHeight="1" x14ac:dyDescent="0.3">
      <c r="A293" s="1">
        <f t="shared" si="21"/>
        <v>288</v>
      </c>
      <c r="B293" s="9">
        <f t="shared" si="26"/>
        <v>12</v>
      </c>
      <c r="C293" s="1">
        <f t="shared" si="25"/>
        <v>24</v>
      </c>
      <c r="D293" s="5">
        <f t="shared" si="22"/>
        <v>-1876.4762283659998</v>
      </c>
      <c r="E293" s="6">
        <f t="shared" si="24"/>
        <v>0</v>
      </c>
      <c r="F293" s="5">
        <f>D293*($M$4/12)</f>
        <v>-9.3823811418299989</v>
      </c>
      <c r="G293" s="6">
        <f t="shared" si="23"/>
        <v>0</v>
      </c>
      <c r="H293" s="5">
        <f t="shared" si="20"/>
        <v>-1876.4762283659998</v>
      </c>
      <c r="I293" s="5"/>
    </row>
    <row r="294" spans="1:9" ht="14.25" customHeight="1" x14ac:dyDescent="0.3">
      <c r="A294" s="1">
        <f t="shared" si="21"/>
        <v>289</v>
      </c>
      <c r="B294" s="9">
        <f t="shared" si="26"/>
        <v>1</v>
      </c>
      <c r="C294" s="1">
        <f t="shared" si="25"/>
        <v>25</v>
      </c>
      <c r="D294" s="5">
        <f t="shared" si="22"/>
        <v>-1876.4762283659998</v>
      </c>
      <c r="E294" s="6">
        <f t="shared" si="24"/>
        <v>0</v>
      </c>
      <c r="F294" s="5">
        <f>D294*($M$4/12)</f>
        <v>-9.3823811418299989</v>
      </c>
      <c r="G294" s="6">
        <f t="shared" si="23"/>
        <v>0</v>
      </c>
      <c r="H294" s="5">
        <f t="shared" si="20"/>
        <v>-1876.4762283659998</v>
      </c>
      <c r="I294" s="5"/>
    </row>
    <row r="295" spans="1:9" ht="14.25" customHeight="1" x14ac:dyDescent="0.3">
      <c r="A295" s="1">
        <f t="shared" si="21"/>
        <v>290</v>
      </c>
      <c r="B295" s="9">
        <f t="shared" si="26"/>
        <v>2</v>
      </c>
      <c r="C295" s="1">
        <f t="shared" si="25"/>
        <v>25</v>
      </c>
      <c r="D295" s="5">
        <f t="shared" si="22"/>
        <v>-1876.4762283659998</v>
      </c>
      <c r="E295" s="6">
        <f t="shared" si="24"/>
        <v>0</v>
      </c>
      <c r="F295" s="5">
        <f>D295*($M$4/12)</f>
        <v>-9.3823811418299989</v>
      </c>
      <c r="G295" s="6">
        <f t="shared" si="23"/>
        <v>0</v>
      </c>
      <c r="H295" s="5">
        <f t="shared" si="20"/>
        <v>-1876.4762283659998</v>
      </c>
      <c r="I295" s="5"/>
    </row>
    <row r="296" spans="1:9" ht="14.25" customHeight="1" x14ac:dyDescent="0.3">
      <c r="A296" s="1">
        <f t="shared" si="21"/>
        <v>291</v>
      </c>
      <c r="B296" s="9">
        <f t="shared" si="26"/>
        <v>3</v>
      </c>
      <c r="C296" s="1">
        <f t="shared" si="25"/>
        <v>25</v>
      </c>
      <c r="D296" s="5">
        <f t="shared" si="22"/>
        <v>-1876.4762283659998</v>
      </c>
      <c r="E296" s="6">
        <f t="shared" si="24"/>
        <v>0</v>
      </c>
      <c r="F296" s="5">
        <f>D296*($M$4/12)</f>
        <v>-9.3823811418299989</v>
      </c>
      <c r="G296" s="6">
        <f t="shared" si="23"/>
        <v>0</v>
      </c>
      <c r="H296" s="5">
        <f t="shared" si="20"/>
        <v>-1876.4762283659998</v>
      </c>
      <c r="I296" s="5"/>
    </row>
    <row r="297" spans="1:9" ht="14.25" customHeight="1" x14ac:dyDescent="0.3">
      <c r="A297" s="1">
        <f t="shared" si="21"/>
        <v>292</v>
      </c>
      <c r="B297" s="9">
        <f t="shared" si="26"/>
        <v>4</v>
      </c>
      <c r="C297" s="1">
        <f t="shared" si="25"/>
        <v>25</v>
      </c>
      <c r="D297" s="5">
        <f t="shared" si="22"/>
        <v>-1876.4762283659998</v>
      </c>
      <c r="E297" s="6">
        <f t="shared" si="24"/>
        <v>0</v>
      </c>
      <c r="F297" s="5">
        <f>D297*($M$4/12)</f>
        <v>-9.3823811418299989</v>
      </c>
      <c r="G297" s="6">
        <f t="shared" si="23"/>
        <v>0</v>
      </c>
      <c r="H297" s="5">
        <f t="shared" si="20"/>
        <v>-1876.4762283659998</v>
      </c>
      <c r="I297" s="5"/>
    </row>
    <row r="298" spans="1:9" ht="14.25" customHeight="1" x14ac:dyDescent="0.3">
      <c r="A298" s="1">
        <f t="shared" si="21"/>
        <v>293</v>
      </c>
      <c r="B298" s="9">
        <f t="shared" si="26"/>
        <v>5</v>
      </c>
      <c r="C298" s="1">
        <f t="shared" si="25"/>
        <v>25</v>
      </c>
      <c r="D298" s="5">
        <f t="shared" si="22"/>
        <v>-1876.4762283659998</v>
      </c>
      <c r="E298" s="6">
        <f t="shared" si="24"/>
        <v>0</v>
      </c>
      <c r="F298" s="5">
        <f>D298*($M$4/12)</f>
        <v>-9.3823811418299989</v>
      </c>
      <c r="G298" s="6">
        <f t="shared" si="23"/>
        <v>0</v>
      </c>
      <c r="H298" s="5">
        <f t="shared" si="20"/>
        <v>-1876.4762283659998</v>
      </c>
      <c r="I298" s="5"/>
    </row>
    <row r="299" spans="1:9" ht="14.25" customHeight="1" x14ac:dyDescent="0.3">
      <c r="A299" s="1">
        <f t="shared" si="21"/>
        <v>294</v>
      </c>
      <c r="B299" s="9">
        <f t="shared" si="26"/>
        <v>6</v>
      </c>
      <c r="C299" s="1">
        <f t="shared" si="25"/>
        <v>25</v>
      </c>
      <c r="D299" s="5">
        <f t="shared" si="22"/>
        <v>-1876.4762283659998</v>
      </c>
      <c r="E299" s="6">
        <f t="shared" si="24"/>
        <v>0</v>
      </c>
      <c r="F299" s="5">
        <f>D299*($M$4/12)</f>
        <v>-9.3823811418299989</v>
      </c>
      <c r="G299" s="6">
        <f t="shared" si="23"/>
        <v>0</v>
      </c>
      <c r="H299" s="5">
        <f t="shared" si="20"/>
        <v>-1876.4762283659998</v>
      </c>
      <c r="I299" s="5"/>
    </row>
    <row r="300" spans="1:9" ht="14.25" customHeight="1" x14ac:dyDescent="0.3">
      <c r="A300" s="1">
        <f t="shared" si="21"/>
        <v>295</v>
      </c>
      <c r="B300" s="9">
        <f t="shared" si="26"/>
        <v>7</v>
      </c>
      <c r="C300" s="1">
        <f t="shared" si="25"/>
        <v>25</v>
      </c>
      <c r="D300" s="5">
        <f t="shared" si="22"/>
        <v>-1876.4762283659998</v>
      </c>
      <c r="E300" s="6">
        <f t="shared" si="24"/>
        <v>0</v>
      </c>
      <c r="F300" s="5">
        <f>D300*($M$4/12)</f>
        <v>-9.3823811418299989</v>
      </c>
      <c r="G300" s="6">
        <f t="shared" si="23"/>
        <v>0</v>
      </c>
      <c r="H300" s="5">
        <f t="shared" si="20"/>
        <v>-1876.4762283659998</v>
      </c>
      <c r="I300" s="5"/>
    </row>
    <row r="301" spans="1:9" ht="14.25" customHeight="1" x14ac:dyDescent="0.3">
      <c r="A301" s="1">
        <f t="shared" si="21"/>
        <v>296</v>
      </c>
      <c r="B301" s="9">
        <f t="shared" si="26"/>
        <v>8</v>
      </c>
      <c r="C301" s="1">
        <f t="shared" si="25"/>
        <v>25</v>
      </c>
      <c r="D301" s="5">
        <f t="shared" si="22"/>
        <v>-1876.4762283659998</v>
      </c>
      <c r="E301" s="6">
        <f t="shared" si="24"/>
        <v>0</v>
      </c>
      <c r="F301" s="5">
        <f>D301*($M$4/12)</f>
        <v>-9.3823811418299989</v>
      </c>
      <c r="G301" s="6">
        <f t="shared" si="23"/>
        <v>0</v>
      </c>
      <c r="H301" s="5">
        <f t="shared" si="20"/>
        <v>-1876.4762283659998</v>
      </c>
      <c r="I301" s="5"/>
    </row>
    <row r="302" spans="1:9" ht="14.25" customHeight="1" x14ac:dyDescent="0.3">
      <c r="A302" s="1">
        <f t="shared" si="21"/>
        <v>297</v>
      </c>
      <c r="B302" s="9">
        <f t="shared" si="26"/>
        <v>9</v>
      </c>
      <c r="C302" s="1">
        <f t="shared" si="25"/>
        <v>25</v>
      </c>
      <c r="D302" s="5">
        <f t="shared" si="22"/>
        <v>-1876.4762283659998</v>
      </c>
      <c r="E302" s="6">
        <f t="shared" si="24"/>
        <v>0</v>
      </c>
      <c r="F302" s="5">
        <f>D302*($M$4/12)</f>
        <v>-9.3823811418299989</v>
      </c>
      <c r="G302" s="6">
        <f t="shared" si="23"/>
        <v>0</v>
      </c>
      <c r="H302" s="5">
        <f t="shared" si="20"/>
        <v>-1876.4762283659998</v>
      </c>
      <c r="I302" s="5"/>
    </row>
    <row r="303" spans="1:9" ht="14.25" customHeight="1" x14ac:dyDescent="0.3">
      <c r="A303" s="1">
        <f t="shared" si="21"/>
        <v>298</v>
      </c>
      <c r="B303" s="9">
        <f t="shared" si="26"/>
        <v>10</v>
      </c>
      <c r="C303" s="1">
        <f t="shared" si="25"/>
        <v>25</v>
      </c>
      <c r="D303" s="5">
        <f t="shared" si="22"/>
        <v>-1876.4762283659998</v>
      </c>
      <c r="E303" s="6">
        <f t="shared" si="24"/>
        <v>0</v>
      </c>
      <c r="F303" s="5">
        <f>D303*($M$4/12)</f>
        <v>-9.3823811418299989</v>
      </c>
      <c r="G303" s="6">
        <f t="shared" si="23"/>
        <v>0</v>
      </c>
      <c r="H303" s="5">
        <f t="shared" si="20"/>
        <v>-1876.4762283659998</v>
      </c>
      <c r="I303" s="5"/>
    </row>
    <row r="304" spans="1:9" ht="14.25" customHeight="1" x14ac:dyDescent="0.3">
      <c r="A304" s="1">
        <f t="shared" si="21"/>
        <v>299</v>
      </c>
      <c r="B304" s="9">
        <f t="shared" si="26"/>
        <v>11</v>
      </c>
      <c r="C304" s="1">
        <f t="shared" si="25"/>
        <v>25</v>
      </c>
      <c r="D304" s="5">
        <f t="shared" si="22"/>
        <v>-1876.4762283659998</v>
      </c>
      <c r="E304" s="6">
        <f t="shared" si="24"/>
        <v>0</v>
      </c>
      <c r="F304" s="5">
        <f>D304*($M$4/12)</f>
        <v>-9.3823811418299989</v>
      </c>
      <c r="G304" s="6">
        <f t="shared" si="23"/>
        <v>0</v>
      </c>
      <c r="H304" s="5">
        <f t="shared" si="20"/>
        <v>-1876.4762283659998</v>
      </c>
      <c r="I304" s="5"/>
    </row>
    <row r="305" spans="1:9" ht="14.25" customHeight="1" x14ac:dyDescent="0.3">
      <c r="A305" s="1">
        <f t="shared" si="21"/>
        <v>300</v>
      </c>
      <c r="B305" s="9">
        <f t="shared" si="26"/>
        <v>12</v>
      </c>
      <c r="C305" s="1">
        <f t="shared" si="25"/>
        <v>25</v>
      </c>
      <c r="D305" s="5">
        <f t="shared" si="22"/>
        <v>-1876.4762283659998</v>
      </c>
      <c r="E305" s="6">
        <f t="shared" si="24"/>
        <v>0</v>
      </c>
      <c r="F305" s="5">
        <f>D305*($M$4/12)</f>
        <v>-9.3823811418299989</v>
      </c>
      <c r="G305" s="6">
        <f t="shared" si="23"/>
        <v>0</v>
      </c>
      <c r="H305" s="5">
        <f t="shared" si="20"/>
        <v>-1876.4762283659998</v>
      </c>
      <c r="I305" s="5"/>
    </row>
    <row r="306" spans="1:9" ht="14.25" customHeight="1" x14ac:dyDescent="0.3">
      <c r="A306" s="1">
        <f t="shared" si="21"/>
        <v>301</v>
      </c>
      <c r="B306" s="9">
        <f t="shared" si="26"/>
        <v>1</v>
      </c>
      <c r="C306" s="1">
        <f t="shared" si="25"/>
        <v>26</v>
      </c>
      <c r="D306" s="5">
        <f t="shared" si="22"/>
        <v>-1876.4762283659998</v>
      </c>
      <c r="E306" s="6">
        <f t="shared" si="24"/>
        <v>0</v>
      </c>
      <c r="F306" s="5">
        <f>D306*($M$4/12)</f>
        <v>-9.3823811418299989</v>
      </c>
      <c r="G306" s="6">
        <f t="shared" si="23"/>
        <v>0</v>
      </c>
      <c r="H306" s="5">
        <f t="shared" si="20"/>
        <v>-1876.4762283659998</v>
      </c>
      <c r="I306" s="5"/>
    </row>
    <row r="307" spans="1:9" ht="14.25" customHeight="1" x14ac:dyDescent="0.3">
      <c r="A307" s="1">
        <f t="shared" si="21"/>
        <v>302</v>
      </c>
      <c r="B307" s="9">
        <f t="shared" si="26"/>
        <v>2</v>
      </c>
      <c r="C307" s="1">
        <f t="shared" si="25"/>
        <v>26</v>
      </c>
      <c r="D307" s="5">
        <f t="shared" si="22"/>
        <v>-1876.4762283659998</v>
      </c>
      <c r="E307" s="6">
        <f t="shared" si="24"/>
        <v>0</v>
      </c>
      <c r="F307" s="5">
        <f>D307*($M$4/12)</f>
        <v>-9.3823811418299989</v>
      </c>
      <c r="G307" s="6">
        <f t="shared" si="23"/>
        <v>0</v>
      </c>
      <c r="H307" s="5">
        <f t="shared" si="20"/>
        <v>-1876.4762283659998</v>
      </c>
      <c r="I307" s="5"/>
    </row>
    <row r="308" spans="1:9" ht="14.25" customHeight="1" x14ac:dyDescent="0.3">
      <c r="A308" s="1">
        <f t="shared" si="21"/>
        <v>303</v>
      </c>
      <c r="B308" s="9">
        <f t="shared" si="26"/>
        <v>3</v>
      </c>
      <c r="C308" s="1">
        <f t="shared" si="25"/>
        <v>26</v>
      </c>
      <c r="D308" s="5">
        <f t="shared" si="22"/>
        <v>-1876.4762283659998</v>
      </c>
      <c r="E308" s="6">
        <f t="shared" si="24"/>
        <v>0</v>
      </c>
      <c r="F308" s="5">
        <f>D308*($M$4/12)</f>
        <v>-9.3823811418299989</v>
      </c>
      <c r="G308" s="6">
        <f t="shared" si="23"/>
        <v>0</v>
      </c>
      <c r="H308" s="5">
        <f t="shared" si="20"/>
        <v>-1876.4762283659998</v>
      </c>
      <c r="I308" s="5"/>
    </row>
    <row r="309" spans="1:9" ht="14.25" customHeight="1" x14ac:dyDescent="0.3">
      <c r="A309" s="1">
        <f t="shared" si="21"/>
        <v>304</v>
      </c>
      <c r="B309" s="9">
        <f t="shared" si="26"/>
        <v>4</v>
      </c>
      <c r="C309" s="1">
        <f t="shared" si="25"/>
        <v>26</v>
      </c>
      <c r="D309" s="5">
        <f t="shared" si="22"/>
        <v>-1876.4762283659998</v>
      </c>
      <c r="E309" s="6">
        <f t="shared" si="24"/>
        <v>0</v>
      </c>
      <c r="F309" s="5">
        <f>D309*($M$4/12)</f>
        <v>-9.3823811418299989</v>
      </c>
      <c r="G309" s="6">
        <f t="shared" si="23"/>
        <v>0</v>
      </c>
      <c r="H309" s="5">
        <f t="shared" si="20"/>
        <v>-1876.4762283659998</v>
      </c>
      <c r="I309" s="5"/>
    </row>
    <row r="310" spans="1:9" ht="14.25" customHeight="1" x14ac:dyDescent="0.3">
      <c r="A310" s="1">
        <f t="shared" si="21"/>
        <v>305</v>
      </c>
      <c r="B310" s="9">
        <f t="shared" si="26"/>
        <v>5</v>
      </c>
      <c r="C310" s="1">
        <f t="shared" si="25"/>
        <v>26</v>
      </c>
      <c r="D310" s="5">
        <f t="shared" si="22"/>
        <v>-1876.4762283659998</v>
      </c>
      <c r="E310" s="6">
        <f t="shared" si="24"/>
        <v>0</v>
      </c>
      <c r="F310" s="5">
        <f>D310*($M$4/12)</f>
        <v>-9.3823811418299989</v>
      </c>
      <c r="G310" s="6">
        <f t="shared" si="23"/>
        <v>0</v>
      </c>
      <c r="H310" s="5">
        <f t="shared" si="20"/>
        <v>-1876.4762283659998</v>
      </c>
      <c r="I310" s="5"/>
    </row>
    <row r="311" spans="1:9" ht="14.25" customHeight="1" x14ac:dyDescent="0.3">
      <c r="A311" s="1">
        <f t="shared" si="21"/>
        <v>306</v>
      </c>
      <c r="B311" s="9">
        <f t="shared" si="26"/>
        <v>6</v>
      </c>
      <c r="C311" s="1">
        <f t="shared" si="25"/>
        <v>26</v>
      </c>
      <c r="D311" s="5">
        <f t="shared" si="22"/>
        <v>-1876.4762283659998</v>
      </c>
      <c r="E311" s="6">
        <f t="shared" si="24"/>
        <v>0</v>
      </c>
      <c r="F311" s="5">
        <f>D311*($M$4/12)</f>
        <v>-9.3823811418299989</v>
      </c>
      <c r="G311" s="6">
        <f t="shared" si="23"/>
        <v>0</v>
      </c>
      <c r="H311" s="5">
        <f t="shared" si="20"/>
        <v>-1876.4762283659998</v>
      </c>
      <c r="I311" s="5"/>
    </row>
    <row r="312" spans="1:9" ht="14.25" customHeight="1" x14ac:dyDescent="0.3">
      <c r="A312" s="1">
        <f t="shared" si="21"/>
        <v>307</v>
      </c>
      <c r="B312" s="9">
        <f t="shared" si="26"/>
        <v>7</v>
      </c>
      <c r="C312" s="1">
        <f t="shared" si="25"/>
        <v>26</v>
      </c>
      <c r="D312" s="5">
        <f t="shared" si="22"/>
        <v>-1876.4762283659998</v>
      </c>
      <c r="E312" s="6">
        <f t="shared" si="24"/>
        <v>0</v>
      </c>
      <c r="F312" s="5">
        <f>D312*($M$4/12)</f>
        <v>-9.3823811418299989</v>
      </c>
      <c r="G312" s="6">
        <f t="shared" si="23"/>
        <v>0</v>
      </c>
      <c r="H312" s="5">
        <f t="shared" si="20"/>
        <v>-1876.4762283659998</v>
      </c>
      <c r="I312" s="5"/>
    </row>
    <row r="313" spans="1:9" ht="14.25" customHeight="1" x14ac:dyDescent="0.3">
      <c r="A313" s="1">
        <f t="shared" si="21"/>
        <v>308</v>
      </c>
      <c r="B313" s="9">
        <f t="shared" si="26"/>
        <v>8</v>
      </c>
      <c r="C313" s="1">
        <f t="shared" si="25"/>
        <v>26</v>
      </c>
      <c r="D313" s="5">
        <f t="shared" si="22"/>
        <v>-1876.4762283659998</v>
      </c>
      <c r="E313" s="6">
        <f t="shared" si="24"/>
        <v>0</v>
      </c>
      <c r="F313" s="5">
        <f>D313*($M$4/12)</f>
        <v>-9.3823811418299989</v>
      </c>
      <c r="G313" s="6">
        <f t="shared" si="23"/>
        <v>0</v>
      </c>
      <c r="H313" s="5">
        <f t="shared" si="20"/>
        <v>-1876.4762283659998</v>
      </c>
      <c r="I313" s="5"/>
    </row>
    <row r="314" spans="1:9" ht="14.25" customHeight="1" x14ac:dyDescent="0.3">
      <c r="A314" s="1">
        <f t="shared" si="21"/>
        <v>309</v>
      </c>
      <c r="B314" s="9">
        <f t="shared" si="26"/>
        <v>9</v>
      </c>
      <c r="C314" s="1">
        <f t="shared" si="25"/>
        <v>26</v>
      </c>
      <c r="D314" s="5">
        <f t="shared" si="22"/>
        <v>-1876.4762283659998</v>
      </c>
      <c r="E314" s="6">
        <f t="shared" si="24"/>
        <v>0</v>
      </c>
      <c r="F314" s="5">
        <f>D314*($M$4/12)</f>
        <v>-9.3823811418299989</v>
      </c>
      <c r="G314" s="6">
        <f t="shared" si="23"/>
        <v>0</v>
      </c>
      <c r="H314" s="5">
        <f t="shared" si="20"/>
        <v>-1876.4762283659998</v>
      </c>
      <c r="I314" s="5"/>
    </row>
    <row r="315" spans="1:9" ht="14.25" customHeight="1" x14ac:dyDescent="0.3">
      <c r="A315" s="1">
        <f t="shared" si="21"/>
        <v>310</v>
      </c>
      <c r="B315" s="9">
        <f t="shared" si="26"/>
        <v>10</v>
      </c>
      <c r="C315" s="1">
        <f t="shared" si="25"/>
        <v>26</v>
      </c>
      <c r="D315" s="5">
        <f t="shared" si="22"/>
        <v>-1876.4762283659998</v>
      </c>
      <c r="E315" s="6">
        <f t="shared" si="24"/>
        <v>0</v>
      </c>
      <c r="F315" s="5">
        <f>D315*($M$4/12)</f>
        <v>-9.3823811418299989</v>
      </c>
      <c r="G315" s="6">
        <f t="shared" si="23"/>
        <v>0</v>
      </c>
      <c r="H315" s="5">
        <f t="shared" si="20"/>
        <v>-1876.4762283659998</v>
      </c>
      <c r="I315" s="5"/>
    </row>
    <row r="316" spans="1:9" ht="14.25" customHeight="1" x14ac:dyDescent="0.3">
      <c r="A316" s="1">
        <f t="shared" si="21"/>
        <v>311</v>
      </c>
      <c r="B316" s="9">
        <f t="shared" si="26"/>
        <v>11</v>
      </c>
      <c r="C316" s="1">
        <f t="shared" si="25"/>
        <v>26</v>
      </c>
      <c r="D316" s="5">
        <f t="shared" si="22"/>
        <v>-1876.4762283659998</v>
      </c>
      <c r="E316" s="6">
        <f t="shared" si="24"/>
        <v>0</v>
      </c>
      <c r="F316" s="5">
        <f>D316*($M$4/12)</f>
        <v>-9.3823811418299989</v>
      </c>
      <c r="G316" s="6">
        <f t="shared" si="23"/>
        <v>0</v>
      </c>
      <c r="H316" s="5">
        <f t="shared" si="20"/>
        <v>-1876.4762283659998</v>
      </c>
      <c r="I316" s="5"/>
    </row>
    <row r="317" spans="1:9" ht="14.25" customHeight="1" x14ac:dyDescent="0.3">
      <c r="A317" s="1">
        <f t="shared" si="21"/>
        <v>312</v>
      </c>
      <c r="B317" s="9">
        <f t="shared" si="26"/>
        <v>12</v>
      </c>
      <c r="C317" s="1">
        <f t="shared" si="25"/>
        <v>26</v>
      </c>
      <c r="D317" s="5">
        <f t="shared" si="22"/>
        <v>-1876.4762283659998</v>
      </c>
      <c r="E317" s="6">
        <f t="shared" si="24"/>
        <v>0</v>
      </c>
      <c r="F317" s="5">
        <f>D317*($M$4/12)</f>
        <v>-9.3823811418299989</v>
      </c>
      <c r="G317" s="6">
        <f t="shared" si="23"/>
        <v>0</v>
      </c>
      <c r="H317" s="5">
        <f t="shared" si="20"/>
        <v>-1876.4762283659998</v>
      </c>
      <c r="I317" s="5"/>
    </row>
    <row r="318" spans="1:9" ht="14.25" customHeight="1" x14ac:dyDescent="0.3">
      <c r="A318" s="1">
        <f t="shared" si="21"/>
        <v>313</v>
      </c>
      <c r="B318" s="9">
        <f t="shared" si="26"/>
        <v>1</v>
      </c>
      <c r="C318" s="1">
        <f t="shared" si="25"/>
        <v>27</v>
      </c>
      <c r="D318" s="5">
        <f t="shared" si="22"/>
        <v>-1876.4762283659998</v>
      </c>
      <c r="E318" s="6">
        <f t="shared" si="24"/>
        <v>0</v>
      </c>
      <c r="F318" s="5">
        <f>D318*($M$4/12)</f>
        <v>-9.3823811418299989</v>
      </c>
      <c r="G318" s="6">
        <f t="shared" si="23"/>
        <v>0</v>
      </c>
      <c r="H318" s="5">
        <f t="shared" si="20"/>
        <v>-1876.4762283659998</v>
      </c>
      <c r="I318" s="5"/>
    </row>
    <row r="319" spans="1:9" ht="14.25" customHeight="1" x14ac:dyDescent="0.3">
      <c r="A319" s="1">
        <f t="shared" si="21"/>
        <v>314</v>
      </c>
      <c r="B319" s="9">
        <f t="shared" si="26"/>
        <v>2</v>
      </c>
      <c r="C319" s="1">
        <f t="shared" si="25"/>
        <v>27</v>
      </c>
      <c r="D319" s="5">
        <f t="shared" si="22"/>
        <v>-1876.4762283659998</v>
      </c>
      <c r="E319" s="6">
        <f t="shared" si="24"/>
        <v>0</v>
      </c>
      <c r="F319" s="5">
        <f>D319*($M$4/12)</f>
        <v>-9.3823811418299989</v>
      </c>
      <c r="G319" s="6">
        <f t="shared" si="23"/>
        <v>0</v>
      </c>
      <c r="H319" s="5">
        <f t="shared" si="20"/>
        <v>-1876.4762283659998</v>
      </c>
      <c r="I319" s="5"/>
    </row>
    <row r="320" spans="1:9" ht="14.25" customHeight="1" x14ac:dyDescent="0.3">
      <c r="A320" s="1">
        <f t="shared" si="21"/>
        <v>315</v>
      </c>
      <c r="B320" s="9">
        <f t="shared" si="26"/>
        <v>3</v>
      </c>
      <c r="C320" s="1">
        <f t="shared" si="25"/>
        <v>27</v>
      </c>
      <c r="D320" s="5">
        <f t="shared" si="22"/>
        <v>-1876.4762283659998</v>
      </c>
      <c r="E320" s="6">
        <f t="shared" si="24"/>
        <v>0</v>
      </c>
      <c r="F320" s="5">
        <f>D320*($M$4/12)</f>
        <v>-9.3823811418299989</v>
      </c>
      <c r="G320" s="6">
        <f t="shared" si="23"/>
        <v>0</v>
      </c>
      <c r="H320" s="5">
        <f t="shared" si="20"/>
        <v>-1876.4762283659998</v>
      </c>
      <c r="I320" s="5"/>
    </row>
    <row r="321" spans="1:9" ht="14.25" customHeight="1" x14ac:dyDescent="0.3">
      <c r="A321" s="1">
        <f t="shared" si="21"/>
        <v>316</v>
      </c>
      <c r="B321" s="9">
        <f t="shared" si="26"/>
        <v>4</v>
      </c>
      <c r="C321" s="1">
        <f t="shared" si="25"/>
        <v>27</v>
      </c>
      <c r="D321" s="5">
        <f t="shared" si="22"/>
        <v>-1876.4762283659998</v>
      </c>
      <c r="E321" s="6">
        <f t="shared" si="24"/>
        <v>0</v>
      </c>
      <c r="F321" s="5">
        <f>D321*($M$4/12)</f>
        <v>-9.3823811418299989</v>
      </c>
      <c r="G321" s="6">
        <f t="shared" si="23"/>
        <v>0</v>
      </c>
      <c r="H321" s="5">
        <f t="shared" si="20"/>
        <v>-1876.4762283659998</v>
      </c>
      <c r="I321" s="5"/>
    </row>
    <row r="322" spans="1:9" ht="14.25" customHeight="1" x14ac:dyDescent="0.3">
      <c r="A322" s="1">
        <f t="shared" si="21"/>
        <v>317</v>
      </c>
      <c r="B322" s="9">
        <f t="shared" si="26"/>
        <v>5</v>
      </c>
      <c r="C322" s="1">
        <f t="shared" si="25"/>
        <v>27</v>
      </c>
      <c r="D322" s="5">
        <f t="shared" si="22"/>
        <v>-1876.4762283659998</v>
      </c>
      <c r="E322" s="6">
        <f t="shared" si="24"/>
        <v>0</v>
      </c>
      <c r="F322" s="5">
        <f>D322*($M$4/12)</f>
        <v>-9.3823811418299989</v>
      </c>
      <c r="G322" s="6">
        <f t="shared" si="23"/>
        <v>0</v>
      </c>
      <c r="H322" s="5">
        <f t="shared" si="20"/>
        <v>-1876.4762283659998</v>
      </c>
      <c r="I322" s="5"/>
    </row>
    <row r="323" spans="1:9" ht="14.25" customHeight="1" x14ac:dyDescent="0.3">
      <c r="A323" s="1">
        <f t="shared" si="21"/>
        <v>318</v>
      </c>
      <c r="B323" s="9">
        <f t="shared" si="26"/>
        <v>6</v>
      </c>
      <c r="C323" s="1">
        <f t="shared" si="25"/>
        <v>27</v>
      </c>
      <c r="D323" s="5">
        <f t="shared" si="22"/>
        <v>-1876.4762283659998</v>
      </c>
      <c r="E323" s="6">
        <f t="shared" si="24"/>
        <v>0</v>
      </c>
      <c r="F323" s="5">
        <f>D323*($M$4/12)</f>
        <v>-9.3823811418299989</v>
      </c>
      <c r="G323" s="6">
        <f t="shared" si="23"/>
        <v>0</v>
      </c>
      <c r="H323" s="5">
        <f t="shared" si="20"/>
        <v>-1876.4762283659998</v>
      </c>
      <c r="I323" s="5"/>
    </row>
    <row r="324" spans="1:9" ht="14.25" customHeight="1" x14ac:dyDescent="0.3">
      <c r="A324" s="1">
        <f t="shared" si="21"/>
        <v>319</v>
      </c>
      <c r="B324" s="9">
        <f t="shared" si="26"/>
        <v>7</v>
      </c>
      <c r="C324" s="1">
        <f t="shared" si="25"/>
        <v>27</v>
      </c>
      <c r="D324" s="5">
        <f t="shared" si="22"/>
        <v>-1876.4762283659998</v>
      </c>
      <c r="E324" s="6">
        <f t="shared" si="24"/>
        <v>0</v>
      </c>
      <c r="F324" s="5">
        <f>D324*($M$4/12)</f>
        <v>-9.3823811418299989</v>
      </c>
      <c r="G324" s="6">
        <f t="shared" si="23"/>
        <v>0</v>
      </c>
      <c r="H324" s="5">
        <f t="shared" si="20"/>
        <v>-1876.4762283659998</v>
      </c>
      <c r="I324" s="5"/>
    </row>
    <row r="325" spans="1:9" ht="14.25" customHeight="1" x14ac:dyDescent="0.3">
      <c r="A325" s="1">
        <f t="shared" si="21"/>
        <v>320</v>
      </c>
      <c r="B325" s="9">
        <f t="shared" si="26"/>
        <v>8</v>
      </c>
      <c r="C325" s="1">
        <f t="shared" si="25"/>
        <v>27</v>
      </c>
      <c r="D325" s="5">
        <f t="shared" si="22"/>
        <v>-1876.4762283659998</v>
      </c>
      <c r="E325" s="6">
        <f t="shared" si="24"/>
        <v>0</v>
      </c>
      <c r="F325" s="5">
        <f>D325*($M$4/12)</f>
        <v>-9.3823811418299989</v>
      </c>
      <c r="G325" s="6">
        <f t="shared" si="23"/>
        <v>0</v>
      </c>
      <c r="H325" s="5">
        <f t="shared" si="20"/>
        <v>-1876.4762283659998</v>
      </c>
      <c r="I325" s="5"/>
    </row>
    <row r="326" spans="1:9" ht="14.25" customHeight="1" x14ac:dyDescent="0.3">
      <c r="A326" s="1">
        <f t="shared" si="21"/>
        <v>321</v>
      </c>
      <c r="B326" s="9">
        <f t="shared" si="26"/>
        <v>9</v>
      </c>
      <c r="C326" s="1">
        <f t="shared" si="25"/>
        <v>27</v>
      </c>
      <c r="D326" s="5">
        <f t="shared" si="22"/>
        <v>-1876.4762283659998</v>
      </c>
      <c r="E326" s="6">
        <f t="shared" si="24"/>
        <v>0</v>
      </c>
      <c r="F326" s="5">
        <f>D326*($M$4/12)</f>
        <v>-9.3823811418299989</v>
      </c>
      <c r="G326" s="6">
        <f t="shared" si="23"/>
        <v>0</v>
      </c>
      <c r="H326" s="5">
        <f t="shared" si="20"/>
        <v>-1876.4762283659998</v>
      </c>
      <c r="I326" s="5"/>
    </row>
    <row r="327" spans="1:9" ht="14.25" customHeight="1" x14ac:dyDescent="0.3">
      <c r="A327" s="1">
        <f t="shared" si="21"/>
        <v>322</v>
      </c>
      <c r="B327" s="9">
        <f t="shared" si="26"/>
        <v>10</v>
      </c>
      <c r="C327" s="1">
        <f t="shared" si="25"/>
        <v>27</v>
      </c>
      <c r="D327" s="5">
        <f t="shared" si="22"/>
        <v>-1876.4762283659998</v>
      </c>
      <c r="E327" s="6">
        <f t="shared" si="24"/>
        <v>0</v>
      </c>
      <c r="F327" s="5">
        <f>D327*($M$4/12)</f>
        <v>-9.3823811418299989</v>
      </c>
      <c r="G327" s="6">
        <f t="shared" ref="G327:G365" si="27">IF(F327&lt;=0,0,-(E327+F327))</f>
        <v>0</v>
      </c>
      <c r="H327" s="5">
        <f t="shared" si="20"/>
        <v>-1876.4762283659998</v>
      </c>
      <c r="I327" s="5"/>
    </row>
    <row r="328" spans="1:9" ht="14.25" customHeight="1" x14ac:dyDescent="0.3">
      <c r="A328" s="1">
        <f t="shared" si="21"/>
        <v>323</v>
      </c>
      <c r="B328" s="9">
        <f t="shared" si="26"/>
        <v>11</v>
      </c>
      <c r="C328" s="1">
        <f t="shared" si="25"/>
        <v>27</v>
      </c>
      <c r="D328" s="5">
        <f t="shared" si="22"/>
        <v>-1876.4762283659998</v>
      </c>
      <c r="E328" s="6">
        <f t="shared" ref="E328:E365" si="28">IF(H327&gt;0,E327,0)</f>
        <v>0</v>
      </c>
      <c r="F328" s="5">
        <f>D328*($M$4/12)</f>
        <v>-9.3823811418299989</v>
      </c>
      <c r="G328" s="6">
        <f t="shared" si="27"/>
        <v>0</v>
      </c>
      <c r="H328" s="5">
        <f t="shared" si="20"/>
        <v>-1876.4762283659998</v>
      </c>
      <c r="I328" s="5"/>
    </row>
    <row r="329" spans="1:9" ht="14.25" customHeight="1" x14ac:dyDescent="0.3">
      <c r="A329" s="1">
        <f t="shared" si="21"/>
        <v>324</v>
      </c>
      <c r="B329" s="9">
        <f t="shared" si="26"/>
        <v>12</v>
      </c>
      <c r="C329" s="1">
        <f t="shared" si="25"/>
        <v>27</v>
      </c>
      <c r="D329" s="5">
        <f t="shared" si="22"/>
        <v>-1876.4762283659998</v>
      </c>
      <c r="E329" s="6">
        <f t="shared" si="28"/>
        <v>0</v>
      </c>
      <c r="F329" s="5">
        <f>D329*($M$4/12)</f>
        <v>-9.3823811418299989</v>
      </c>
      <c r="G329" s="6">
        <f t="shared" si="27"/>
        <v>0</v>
      </c>
      <c r="H329" s="5">
        <f t="shared" si="20"/>
        <v>-1876.4762283659998</v>
      </c>
      <c r="I329" s="5"/>
    </row>
    <row r="330" spans="1:9" ht="14.25" customHeight="1" x14ac:dyDescent="0.3">
      <c r="A330" s="1">
        <f t="shared" si="21"/>
        <v>325</v>
      </c>
      <c r="B330" s="9">
        <f t="shared" si="26"/>
        <v>1</v>
      </c>
      <c r="C330" s="1">
        <f t="shared" si="25"/>
        <v>28</v>
      </c>
      <c r="D330" s="5">
        <f t="shared" si="22"/>
        <v>-1876.4762283659998</v>
      </c>
      <c r="E330" s="6">
        <f t="shared" si="28"/>
        <v>0</v>
      </c>
      <c r="F330" s="5">
        <f>D330*($M$4/12)</f>
        <v>-9.3823811418299989</v>
      </c>
      <c r="G330" s="6">
        <f t="shared" si="27"/>
        <v>0</v>
      </c>
      <c r="H330" s="5">
        <f t="shared" si="20"/>
        <v>-1876.4762283659998</v>
      </c>
      <c r="I330" s="5"/>
    </row>
    <row r="331" spans="1:9" ht="14.25" customHeight="1" x14ac:dyDescent="0.3">
      <c r="A331" s="1">
        <f t="shared" si="21"/>
        <v>326</v>
      </c>
      <c r="B331" s="9">
        <f t="shared" si="26"/>
        <v>2</v>
      </c>
      <c r="C331" s="1">
        <f t="shared" si="25"/>
        <v>28</v>
      </c>
      <c r="D331" s="5">
        <f t="shared" si="22"/>
        <v>-1876.4762283659998</v>
      </c>
      <c r="E331" s="6">
        <f t="shared" si="28"/>
        <v>0</v>
      </c>
      <c r="F331" s="5">
        <f>D331*($M$4/12)</f>
        <v>-9.3823811418299989</v>
      </c>
      <c r="G331" s="6">
        <f t="shared" si="27"/>
        <v>0</v>
      </c>
      <c r="H331" s="5">
        <f t="shared" si="20"/>
        <v>-1876.4762283659998</v>
      </c>
      <c r="I331" s="5"/>
    </row>
    <row r="332" spans="1:9" ht="14.25" customHeight="1" x14ac:dyDescent="0.3">
      <c r="A332" s="1">
        <f t="shared" si="21"/>
        <v>327</v>
      </c>
      <c r="B332" s="9">
        <f t="shared" si="26"/>
        <v>3</v>
      </c>
      <c r="C332" s="1">
        <f t="shared" si="25"/>
        <v>28</v>
      </c>
      <c r="D332" s="5">
        <f t="shared" si="22"/>
        <v>-1876.4762283659998</v>
      </c>
      <c r="E332" s="6">
        <f t="shared" si="28"/>
        <v>0</v>
      </c>
      <c r="F332" s="5">
        <f>D332*($M$4/12)</f>
        <v>-9.3823811418299989</v>
      </c>
      <c r="G332" s="6">
        <f t="shared" si="27"/>
        <v>0</v>
      </c>
      <c r="H332" s="5">
        <f t="shared" si="20"/>
        <v>-1876.4762283659998</v>
      </c>
      <c r="I332" s="5"/>
    </row>
    <row r="333" spans="1:9" ht="14.25" customHeight="1" x14ac:dyDescent="0.3">
      <c r="A333" s="1">
        <f t="shared" si="21"/>
        <v>328</v>
      </c>
      <c r="B333" s="9">
        <f t="shared" si="26"/>
        <v>4</v>
      </c>
      <c r="C333" s="1">
        <f t="shared" si="25"/>
        <v>28</v>
      </c>
      <c r="D333" s="5">
        <f t="shared" si="22"/>
        <v>-1876.4762283659998</v>
      </c>
      <c r="E333" s="6">
        <f t="shared" si="28"/>
        <v>0</v>
      </c>
      <c r="F333" s="5">
        <f>D333*($M$4/12)</f>
        <v>-9.3823811418299989</v>
      </c>
      <c r="G333" s="6">
        <f t="shared" si="27"/>
        <v>0</v>
      </c>
      <c r="H333" s="5">
        <f t="shared" si="20"/>
        <v>-1876.4762283659998</v>
      </c>
      <c r="I333" s="5"/>
    </row>
    <row r="334" spans="1:9" ht="14.25" customHeight="1" x14ac:dyDescent="0.3">
      <c r="A334" s="1">
        <f t="shared" si="21"/>
        <v>329</v>
      </c>
      <c r="B334" s="9">
        <f t="shared" si="26"/>
        <v>5</v>
      </c>
      <c r="C334" s="1">
        <f t="shared" si="25"/>
        <v>28</v>
      </c>
      <c r="D334" s="5">
        <f t="shared" si="22"/>
        <v>-1876.4762283659998</v>
      </c>
      <c r="E334" s="6">
        <f t="shared" si="28"/>
        <v>0</v>
      </c>
      <c r="F334" s="5">
        <f>D334*($M$4/12)</f>
        <v>-9.3823811418299989</v>
      </c>
      <c r="G334" s="6">
        <f t="shared" si="27"/>
        <v>0</v>
      </c>
      <c r="H334" s="5">
        <f t="shared" si="20"/>
        <v>-1876.4762283659998</v>
      </c>
      <c r="I334" s="5"/>
    </row>
    <row r="335" spans="1:9" ht="14.25" customHeight="1" x14ac:dyDescent="0.3">
      <c r="A335" s="1">
        <f t="shared" si="21"/>
        <v>330</v>
      </c>
      <c r="B335" s="9">
        <f t="shared" si="26"/>
        <v>6</v>
      </c>
      <c r="C335" s="1">
        <f t="shared" si="25"/>
        <v>28</v>
      </c>
      <c r="D335" s="5">
        <f t="shared" si="22"/>
        <v>-1876.4762283659998</v>
      </c>
      <c r="E335" s="6">
        <f t="shared" si="28"/>
        <v>0</v>
      </c>
      <c r="F335" s="5">
        <f>D335*($M$4/12)</f>
        <v>-9.3823811418299989</v>
      </c>
      <c r="G335" s="6">
        <f t="shared" si="27"/>
        <v>0</v>
      </c>
      <c r="H335" s="5">
        <f t="shared" si="20"/>
        <v>-1876.4762283659998</v>
      </c>
      <c r="I335" s="5"/>
    </row>
    <row r="336" spans="1:9" ht="14.25" customHeight="1" x14ac:dyDescent="0.3">
      <c r="A336" s="1">
        <f t="shared" si="21"/>
        <v>331</v>
      </c>
      <c r="B336" s="9">
        <f t="shared" si="26"/>
        <v>7</v>
      </c>
      <c r="C336" s="1">
        <f t="shared" si="25"/>
        <v>28</v>
      </c>
      <c r="D336" s="5">
        <f t="shared" si="22"/>
        <v>-1876.4762283659998</v>
      </c>
      <c r="E336" s="6">
        <f t="shared" si="28"/>
        <v>0</v>
      </c>
      <c r="F336" s="5">
        <f>D336*($M$4/12)</f>
        <v>-9.3823811418299989</v>
      </c>
      <c r="G336" s="6">
        <f t="shared" si="27"/>
        <v>0</v>
      </c>
      <c r="H336" s="5">
        <f t="shared" si="20"/>
        <v>-1876.4762283659998</v>
      </c>
      <c r="I336" s="5"/>
    </row>
    <row r="337" spans="1:9" ht="14.25" customHeight="1" x14ac:dyDescent="0.3">
      <c r="A337" s="1">
        <f t="shared" si="21"/>
        <v>332</v>
      </c>
      <c r="B337" s="9">
        <f t="shared" si="26"/>
        <v>8</v>
      </c>
      <c r="C337" s="1">
        <f t="shared" si="25"/>
        <v>28</v>
      </c>
      <c r="D337" s="5">
        <f t="shared" si="22"/>
        <v>-1876.4762283659998</v>
      </c>
      <c r="E337" s="6">
        <f t="shared" si="28"/>
        <v>0</v>
      </c>
      <c r="F337" s="5">
        <f>D337*($M$4/12)</f>
        <v>-9.3823811418299989</v>
      </c>
      <c r="G337" s="6">
        <f t="shared" si="27"/>
        <v>0</v>
      </c>
      <c r="H337" s="5">
        <f t="shared" si="20"/>
        <v>-1876.4762283659998</v>
      </c>
      <c r="I337" s="5"/>
    </row>
    <row r="338" spans="1:9" ht="14.25" customHeight="1" x14ac:dyDescent="0.3">
      <c r="A338" s="1">
        <f t="shared" si="21"/>
        <v>333</v>
      </c>
      <c r="B338" s="9">
        <f t="shared" si="26"/>
        <v>9</v>
      </c>
      <c r="C338" s="1">
        <f t="shared" si="25"/>
        <v>28</v>
      </c>
      <c r="D338" s="5">
        <f t="shared" si="22"/>
        <v>-1876.4762283659998</v>
      </c>
      <c r="E338" s="6">
        <f t="shared" si="28"/>
        <v>0</v>
      </c>
      <c r="F338" s="5">
        <f>D338*($M$4/12)</f>
        <v>-9.3823811418299989</v>
      </c>
      <c r="G338" s="6">
        <f t="shared" si="27"/>
        <v>0</v>
      </c>
      <c r="H338" s="5">
        <f t="shared" si="20"/>
        <v>-1876.4762283659998</v>
      </c>
      <c r="I338" s="5"/>
    </row>
    <row r="339" spans="1:9" ht="14.25" customHeight="1" x14ac:dyDescent="0.3">
      <c r="A339" s="1">
        <f t="shared" si="21"/>
        <v>334</v>
      </c>
      <c r="B339" s="9">
        <f t="shared" ref="B339:B365" si="29">B327</f>
        <v>10</v>
      </c>
      <c r="C339" s="1">
        <f t="shared" si="25"/>
        <v>28</v>
      </c>
      <c r="D339" s="5">
        <f t="shared" si="22"/>
        <v>-1876.4762283659998</v>
      </c>
      <c r="E339" s="6">
        <f t="shared" si="28"/>
        <v>0</v>
      </c>
      <c r="F339" s="5">
        <f>D339*($M$4/12)</f>
        <v>-9.3823811418299989</v>
      </c>
      <c r="G339" s="6">
        <f t="shared" si="27"/>
        <v>0</v>
      </c>
      <c r="H339" s="5">
        <f t="shared" si="20"/>
        <v>-1876.4762283659998</v>
      </c>
      <c r="I339" s="5"/>
    </row>
    <row r="340" spans="1:9" ht="14.25" customHeight="1" x14ac:dyDescent="0.3">
      <c r="A340" s="1">
        <f t="shared" si="21"/>
        <v>335</v>
      </c>
      <c r="B340" s="9">
        <f t="shared" si="29"/>
        <v>11</v>
      </c>
      <c r="C340" s="1">
        <f t="shared" si="25"/>
        <v>28</v>
      </c>
      <c r="D340" s="5">
        <f t="shared" si="22"/>
        <v>-1876.4762283659998</v>
      </c>
      <c r="E340" s="6">
        <f t="shared" si="28"/>
        <v>0</v>
      </c>
      <c r="F340" s="5">
        <f>D340*($M$4/12)</f>
        <v>-9.3823811418299989</v>
      </c>
      <c r="G340" s="6">
        <f t="shared" si="27"/>
        <v>0</v>
      </c>
      <c r="H340" s="5">
        <f t="shared" si="20"/>
        <v>-1876.4762283659998</v>
      </c>
      <c r="I340" s="5"/>
    </row>
    <row r="341" spans="1:9" ht="14.25" customHeight="1" x14ac:dyDescent="0.3">
      <c r="A341" s="1">
        <f t="shared" si="21"/>
        <v>336</v>
      </c>
      <c r="B341" s="9">
        <f t="shared" si="29"/>
        <v>12</v>
      </c>
      <c r="C341" s="1">
        <f t="shared" si="25"/>
        <v>28</v>
      </c>
      <c r="D341" s="5">
        <f t="shared" si="22"/>
        <v>-1876.4762283659998</v>
      </c>
      <c r="E341" s="6">
        <f t="shared" si="28"/>
        <v>0</v>
      </c>
      <c r="F341" s="5">
        <f>D341*($M$4/12)</f>
        <v>-9.3823811418299989</v>
      </c>
      <c r="G341" s="6">
        <f t="shared" si="27"/>
        <v>0</v>
      </c>
      <c r="H341" s="5">
        <f t="shared" si="20"/>
        <v>-1876.4762283659998</v>
      </c>
      <c r="I341" s="5"/>
    </row>
    <row r="342" spans="1:9" ht="14.25" customHeight="1" x14ac:dyDescent="0.3">
      <c r="A342" s="1">
        <f t="shared" si="21"/>
        <v>337</v>
      </c>
      <c r="B342" s="9">
        <f t="shared" si="29"/>
        <v>1</v>
      </c>
      <c r="C342" s="1">
        <f t="shared" si="25"/>
        <v>29</v>
      </c>
      <c r="D342" s="5">
        <f t="shared" si="22"/>
        <v>-1876.4762283659998</v>
      </c>
      <c r="E342" s="6">
        <f t="shared" si="28"/>
        <v>0</v>
      </c>
      <c r="F342" s="5">
        <f>D342*($M$4/12)</f>
        <v>-9.3823811418299989</v>
      </c>
      <c r="G342" s="6">
        <f t="shared" si="27"/>
        <v>0</v>
      </c>
      <c r="H342" s="5">
        <f t="shared" si="20"/>
        <v>-1876.4762283659998</v>
      </c>
      <c r="I342" s="5"/>
    </row>
    <row r="343" spans="1:9" ht="14.25" customHeight="1" x14ac:dyDescent="0.3">
      <c r="A343" s="1">
        <f t="shared" si="21"/>
        <v>338</v>
      </c>
      <c r="B343" s="9">
        <f t="shared" si="29"/>
        <v>2</v>
      </c>
      <c r="C343" s="1">
        <f t="shared" si="25"/>
        <v>29</v>
      </c>
      <c r="D343" s="5">
        <f t="shared" si="22"/>
        <v>-1876.4762283659998</v>
      </c>
      <c r="E343" s="6">
        <f t="shared" si="28"/>
        <v>0</v>
      </c>
      <c r="F343" s="5">
        <f>D343*($M$4/12)</f>
        <v>-9.3823811418299989</v>
      </c>
      <c r="G343" s="6">
        <f t="shared" si="27"/>
        <v>0</v>
      </c>
      <c r="H343" s="5">
        <f t="shared" si="20"/>
        <v>-1876.4762283659998</v>
      </c>
      <c r="I343" s="5"/>
    </row>
    <row r="344" spans="1:9" ht="14.25" customHeight="1" x14ac:dyDescent="0.3">
      <c r="A344" s="1">
        <f t="shared" si="21"/>
        <v>339</v>
      </c>
      <c r="B344" s="9">
        <f t="shared" si="29"/>
        <v>3</v>
      </c>
      <c r="C344" s="1">
        <f t="shared" si="25"/>
        <v>29</v>
      </c>
      <c r="D344" s="5">
        <f t="shared" si="22"/>
        <v>-1876.4762283659998</v>
      </c>
      <c r="E344" s="6">
        <f t="shared" si="28"/>
        <v>0</v>
      </c>
      <c r="F344" s="5">
        <f>D344*($M$4/12)</f>
        <v>-9.3823811418299989</v>
      </c>
      <c r="G344" s="6">
        <f t="shared" si="27"/>
        <v>0</v>
      </c>
      <c r="H344" s="5">
        <f t="shared" si="20"/>
        <v>-1876.4762283659998</v>
      </c>
      <c r="I344" s="5"/>
    </row>
    <row r="345" spans="1:9" ht="14.25" customHeight="1" x14ac:dyDescent="0.3">
      <c r="A345" s="1">
        <f t="shared" si="21"/>
        <v>340</v>
      </c>
      <c r="B345" s="9">
        <f t="shared" si="29"/>
        <v>4</v>
      </c>
      <c r="C345" s="1">
        <f t="shared" si="25"/>
        <v>29</v>
      </c>
      <c r="D345" s="5">
        <f t="shared" si="22"/>
        <v>-1876.4762283659998</v>
      </c>
      <c r="E345" s="6">
        <f t="shared" si="28"/>
        <v>0</v>
      </c>
      <c r="F345" s="5">
        <f>D345*($M$4/12)</f>
        <v>-9.3823811418299989</v>
      </c>
      <c r="G345" s="6">
        <f t="shared" si="27"/>
        <v>0</v>
      </c>
      <c r="H345" s="5">
        <f t="shared" si="20"/>
        <v>-1876.4762283659998</v>
      </c>
      <c r="I345" s="5"/>
    </row>
    <row r="346" spans="1:9" ht="14.25" customHeight="1" x14ac:dyDescent="0.3">
      <c r="A346" s="1">
        <f t="shared" si="21"/>
        <v>341</v>
      </c>
      <c r="B346" s="9">
        <f t="shared" si="29"/>
        <v>5</v>
      </c>
      <c r="C346" s="1">
        <f t="shared" si="25"/>
        <v>29</v>
      </c>
      <c r="D346" s="5">
        <f t="shared" si="22"/>
        <v>-1876.4762283659998</v>
      </c>
      <c r="E346" s="6">
        <f t="shared" si="28"/>
        <v>0</v>
      </c>
      <c r="F346" s="5">
        <f>D346*($M$4/12)</f>
        <v>-9.3823811418299989</v>
      </c>
      <c r="G346" s="6">
        <f t="shared" si="27"/>
        <v>0</v>
      </c>
      <c r="H346" s="5">
        <f t="shared" si="20"/>
        <v>-1876.4762283659998</v>
      </c>
      <c r="I346" s="5"/>
    </row>
    <row r="347" spans="1:9" ht="14.25" customHeight="1" x14ac:dyDescent="0.3">
      <c r="A347" s="1">
        <f t="shared" si="21"/>
        <v>342</v>
      </c>
      <c r="B347" s="9">
        <f t="shared" si="29"/>
        <v>6</v>
      </c>
      <c r="C347" s="1">
        <f t="shared" si="25"/>
        <v>29</v>
      </c>
      <c r="D347" s="5">
        <f t="shared" si="22"/>
        <v>-1876.4762283659998</v>
      </c>
      <c r="E347" s="6">
        <f t="shared" si="28"/>
        <v>0</v>
      </c>
      <c r="F347" s="5">
        <f>D347*($M$4/12)</f>
        <v>-9.3823811418299989</v>
      </c>
      <c r="G347" s="6">
        <f t="shared" si="27"/>
        <v>0</v>
      </c>
      <c r="H347" s="5">
        <f t="shared" si="20"/>
        <v>-1876.4762283659998</v>
      </c>
      <c r="I347" s="5"/>
    </row>
    <row r="348" spans="1:9" ht="14.25" customHeight="1" x14ac:dyDescent="0.3">
      <c r="A348" s="1">
        <f t="shared" si="21"/>
        <v>343</v>
      </c>
      <c r="B348" s="9">
        <f t="shared" si="29"/>
        <v>7</v>
      </c>
      <c r="C348" s="1">
        <f t="shared" si="25"/>
        <v>29</v>
      </c>
      <c r="D348" s="5">
        <f t="shared" si="22"/>
        <v>-1876.4762283659998</v>
      </c>
      <c r="E348" s="6">
        <f t="shared" si="28"/>
        <v>0</v>
      </c>
      <c r="F348" s="5">
        <f>D348*($M$4/12)</f>
        <v>-9.3823811418299989</v>
      </c>
      <c r="G348" s="6">
        <f t="shared" si="27"/>
        <v>0</v>
      </c>
      <c r="H348" s="5">
        <f t="shared" si="20"/>
        <v>-1876.4762283659998</v>
      </c>
      <c r="I348" s="5"/>
    </row>
    <row r="349" spans="1:9" ht="14.25" customHeight="1" x14ac:dyDescent="0.3">
      <c r="A349" s="1">
        <f t="shared" si="21"/>
        <v>344</v>
      </c>
      <c r="B349" s="9">
        <f t="shared" si="29"/>
        <v>8</v>
      </c>
      <c r="C349" s="1">
        <f t="shared" si="25"/>
        <v>29</v>
      </c>
      <c r="D349" s="5">
        <f t="shared" si="22"/>
        <v>-1876.4762283659998</v>
      </c>
      <c r="E349" s="6">
        <f t="shared" si="28"/>
        <v>0</v>
      </c>
      <c r="F349" s="5">
        <f>D349*($M$4/12)</f>
        <v>-9.3823811418299989</v>
      </c>
      <c r="G349" s="6">
        <f t="shared" si="27"/>
        <v>0</v>
      </c>
      <c r="H349" s="5">
        <f t="shared" si="20"/>
        <v>-1876.4762283659998</v>
      </c>
      <c r="I349" s="5"/>
    </row>
    <row r="350" spans="1:9" ht="14.25" customHeight="1" x14ac:dyDescent="0.3">
      <c r="A350" s="1">
        <f t="shared" si="21"/>
        <v>345</v>
      </c>
      <c r="B350" s="9">
        <f t="shared" si="29"/>
        <v>9</v>
      </c>
      <c r="C350" s="1">
        <f t="shared" si="25"/>
        <v>29</v>
      </c>
      <c r="D350" s="5">
        <f t="shared" si="22"/>
        <v>-1876.4762283659998</v>
      </c>
      <c r="E350" s="6">
        <f t="shared" si="28"/>
        <v>0</v>
      </c>
      <c r="F350" s="5">
        <f>D350*($M$4/12)</f>
        <v>-9.3823811418299989</v>
      </c>
      <c r="G350" s="6">
        <f t="shared" si="27"/>
        <v>0</v>
      </c>
      <c r="H350" s="5">
        <f t="shared" si="20"/>
        <v>-1876.4762283659998</v>
      </c>
      <c r="I350" s="5"/>
    </row>
    <row r="351" spans="1:9" ht="14.25" customHeight="1" x14ac:dyDescent="0.3">
      <c r="A351" s="1">
        <f t="shared" si="21"/>
        <v>346</v>
      </c>
      <c r="B351" s="9">
        <f t="shared" si="29"/>
        <v>10</v>
      </c>
      <c r="C351" s="1">
        <f t="shared" si="25"/>
        <v>29</v>
      </c>
      <c r="D351" s="5">
        <f t="shared" si="22"/>
        <v>-1876.4762283659998</v>
      </c>
      <c r="E351" s="6">
        <f t="shared" si="28"/>
        <v>0</v>
      </c>
      <c r="F351" s="5">
        <f>D351*($M$4/12)</f>
        <v>-9.3823811418299989</v>
      </c>
      <c r="G351" s="6">
        <f t="shared" si="27"/>
        <v>0</v>
      </c>
      <c r="H351" s="5">
        <f t="shared" si="20"/>
        <v>-1876.4762283659998</v>
      </c>
      <c r="I351" s="5"/>
    </row>
    <row r="352" spans="1:9" ht="14.25" customHeight="1" x14ac:dyDescent="0.3">
      <c r="A352" s="1">
        <f t="shared" si="21"/>
        <v>347</v>
      </c>
      <c r="B352" s="9">
        <f t="shared" si="29"/>
        <v>11</v>
      </c>
      <c r="C352" s="1">
        <f t="shared" si="25"/>
        <v>29</v>
      </c>
      <c r="D352" s="5">
        <f t="shared" si="22"/>
        <v>-1876.4762283659998</v>
      </c>
      <c r="E352" s="6">
        <f t="shared" si="28"/>
        <v>0</v>
      </c>
      <c r="F352" s="5">
        <f>D352*($M$4/12)</f>
        <v>-9.3823811418299989</v>
      </c>
      <c r="G352" s="6">
        <f t="shared" si="27"/>
        <v>0</v>
      </c>
      <c r="H352" s="5">
        <f t="shared" si="20"/>
        <v>-1876.4762283659998</v>
      </c>
      <c r="I352" s="5"/>
    </row>
    <row r="353" spans="1:9" ht="14.25" customHeight="1" x14ac:dyDescent="0.3">
      <c r="A353" s="1">
        <f t="shared" si="21"/>
        <v>348</v>
      </c>
      <c r="B353" s="9">
        <f t="shared" si="29"/>
        <v>12</v>
      </c>
      <c r="C353" s="1">
        <f t="shared" si="25"/>
        <v>29</v>
      </c>
      <c r="D353" s="5">
        <f t="shared" si="22"/>
        <v>-1876.4762283659998</v>
      </c>
      <c r="E353" s="6">
        <f t="shared" si="28"/>
        <v>0</v>
      </c>
      <c r="F353" s="5">
        <f>D353*($M$4/12)</f>
        <v>-9.3823811418299989</v>
      </c>
      <c r="G353" s="6">
        <f t="shared" si="27"/>
        <v>0</v>
      </c>
      <c r="H353" s="5">
        <f t="shared" si="20"/>
        <v>-1876.4762283659998</v>
      </c>
      <c r="I353" s="5"/>
    </row>
    <row r="354" spans="1:9" ht="14.25" customHeight="1" x14ac:dyDescent="0.3">
      <c r="A354" s="1">
        <f t="shared" si="21"/>
        <v>349</v>
      </c>
      <c r="B354" s="9">
        <f t="shared" si="29"/>
        <v>1</v>
      </c>
      <c r="C354" s="1">
        <f t="shared" si="25"/>
        <v>30</v>
      </c>
      <c r="D354" s="5">
        <f t="shared" si="22"/>
        <v>-1876.4762283659998</v>
      </c>
      <c r="E354" s="6">
        <f t="shared" si="28"/>
        <v>0</v>
      </c>
      <c r="F354" s="5">
        <f>D354*($M$4/12)</f>
        <v>-9.3823811418299989</v>
      </c>
      <c r="G354" s="6">
        <f t="shared" si="27"/>
        <v>0</v>
      </c>
      <c r="H354" s="5">
        <f t="shared" si="20"/>
        <v>-1876.4762283659998</v>
      </c>
      <c r="I354" s="5"/>
    </row>
    <row r="355" spans="1:9" ht="14.25" customHeight="1" x14ac:dyDescent="0.3">
      <c r="A355" s="1">
        <f t="shared" si="21"/>
        <v>350</v>
      </c>
      <c r="B355" s="9">
        <f t="shared" si="29"/>
        <v>2</v>
      </c>
      <c r="C355" s="1">
        <f t="shared" si="25"/>
        <v>30</v>
      </c>
      <c r="D355" s="5">
        <f t="shared" si="22"/>
        <v>-1876.4762283659998</v>
      </c>
      <c r="E355" s="6">
        <f t="shared" si="28"/>
        <v>0</v>
      </c>
      <c r="F355" s="5">
        <f>D355*($M$4/12)</f>
        <v>-9.3823811418299989</v>
      </c>
      <c r="G355" s="6">
        <f t="shared" si="27"/>
        <v>0</v>
      </c>
      <c r="H355" s="5">
        <f t="shared" si="20"/>
        <v>-1876.4762283659998</v>
      </c>
      <c r="I355" s="5"/>
    </row>
    <row r="356" spans="1:9" ht="14.25" customHeight="1" x14ac:dyDescent="0.3">
      <c r="A356" s="1">
        <f t="shared" si="21"/>
        <v>351</v>
      </c>
      <c r="B356" s="9">
        <f t="shared" si="29"/>
        <v>3</v>
      </c>
      <c r="C356" s="1">
        <f t="shared" si="25"/>
        <v>30</v>
      </c>
      <c r="D356" s="5">
        <f t="shared" si="22"/>
        <v>-1876.4762283659998</v>
      </c>
      <c r="E356" s="6">
        <f t="shared" si="28"/>
        <v>0</v>
      </c>
      <c r="F356" s="5">
        <f>D356*($M$4/12)</f>
        <v>-9.3823811418299989</v>
      </c>
      <c r="G356" s="6">
        <f t="shared" si="27"/>
        <v>0</v>
      </c>
      <c r="H356" s="5">
        <f t="shared" si="20"/>
        <v>-1876.4762283659998</v>
      </c>
      <c r="I356" s="5"/>
    </row>
    <row r="357" spans="1:9" ht="14.25" customHeight="1" x14ac:dyDescent="0.3">
      <c r="A357" s="1">
        <f t="shared" si="21"/>
        <v>352</v>
      </c>
      <c r="B357" s="9">
        <f t="shared" si="29"/>
        <v>4</v>
      </c>
      <c r="C357" s="1">
        <f t="shared" si="25"/>
        <v>30</v>
      </c>
      <c r="D357" s="5">
        <f t="shared" si="22"/>
        <v>-1876.4762283659998</v>
      </c>
      <c r="E357" s="6">
        <f t="shared" si="28"/>
        <v>0</v>
      </c>
      <c r="F357" s="5">
        <f>D357*($M$4/12)</f>
        <v>-9.3823811418299989</v>
      </c>
      <c r="G357" s="6">
        <f t="shared" si="27"/>
        <v>0</v>
      </c>
      <c r="H357" s="5">
        <f t="shared" si="20"/>
        <v>-1876.4762283659998</v>
      </c>
      <c r="I357" s="5"/>
    </row>
    <row r="358" spans="1:9" ht="14.25" customHeight="1" x14ac:dyDescent="0.3">
      <c r="A358" s="1">
        <f t="shared" si="21"/>
        <v>353</v>
      </c>
      <c r="B358" s="9">
        <f t="shared" si="29"/>
        <v>5</v>
      </c>
      <c r="C358" s="1">
        <f t="shared" si="25"/>
        <v>30</v>
      </c>
      <c r="D358" s="5">
        <f t="shared" si="22"/>
        <v>-1876.4762283659998</v>
      </c>
      <c r="E358" s="6">
        <f t="shared" si="28"/>
        <v>0</v>
      </c>
      <c r="F358" s="5">
        <f>D358*($M$4/12)</f>
        <v>-9.3823811418299989</v>
      </c>
      <c r="G358" s="6">
        <f t="shared" si="27"/>
        <v>0</v>
      </c>
      <c r="H358" s="5">
        <f t="shared" si="20"/>
        <v>-1876.4762283659998</v>
      </c>
      <c r="I358" s="5"/>
    </row>
    <row r="359" spans="1:9" ht="14.25" customHeight="1" x14ac:dyDescent="0.3">
      <c r="A359" s="1">
        <f t="shared" si="21"/>
        <v>354</v>
      </c>
      <c r="B359" s="9">
        <f t="shared" si="29"/>
        <v>6</v>
      </c>
      <c r="C359" s="1">
        <f t="shared" si="25"/>
        <v>30</v>
      </c>
      <c r="D359" s="5">
        <f t="shared" si="22"/>
        <v>-1876.4762283659998</v>
      </c>
      <c r="E359" s="6">
        <f t="shared" si="28"/>
        <v>0</v>
      </c>
      <c r="F359" s="5">
        <f>D359*($M$4/12)</f>
        <v>-9.3823811418299989</v>
      </c>
      <c r="G359" s="6">
        <f t="shared" si="27"/>
        <v>0</v>
      </c>
      <c r="H359" s="5">
        <f t="shared" si="20"/>
        <v>-1876.4762283659998</v>
      </c>
      <c r="I359" s="5"/>
    </row>
    <row r="360" spans="1:9" ht="14.25" customHeight="1" x14ac:dyDescent="0.3">
      <c r="A360" s="1">
        <f t="shared" si="21"/>
        <v>355</v>
      </c>
      <c r="B360" s="9">
        <f t="shared" si="29"/>
        <v>7</v>
      </c>
      <c r="C360" s="1">
        <f t="shared" si="25"/>
        <v>30</v>
      </c>
      <c r="D360" s="5">
        <f t="shared" si="22"/>
        <v>-1876.4762283659998</v>
      </c>
      <c r="E360" s="6">
        <f t="shared" si="28"/>
        <v>0</v>
      </c>
      <c r="F360" s="5">
        <f>D360*($M$4/12)</f>
        <v>-9.3823811418299989</v>
      </c>
      <c r="G360" s="6">
        <f t="shared" si="27"/>
        <v>0</v>
      </c>
      <c r="H360" s="5">
        <f t="shared" si="20"/>
        <v>-1876.4762283659998</v>
      </c>
      <c r="I360" s="5"/>
    </row>
    <row r="361" spans="1:9" ht="14.25" customHeight="1" x14ac:dyDescent="0.3">
      <c r="A361" s="1">
        <f t="shared" si="21"/>
        <v>356</v>
      </c>
      <c r="B361" s="9">
        <f t="shared" si="29"/>
        <v>8</v>
      </c>
      <c r="C361" s="1">
        <f t="shared" si="25"/>
        <v>30</v>
      </c>
      <c r="D361" s="5">
        <f t="shared" si="22"/>
        <v>-1876.4762283659998</v>
      </c>
      <c r="E361" s="6">
        <f t="shared" si="28"/>
        <v>0</v>
      </c>
      <c r="F361" s="5">
        <f>D361*($M$4/12)</f>
        <v>-9.3823811418299989</v>
      </c>
      <c r="G361" s="6">
        <f t="shared" si="27"/>
        <v>0</v>
      </c>
      <c r="H361" s="5">
        <f t="shared" si="20"/>
        <v>-1876.4762283659998</v>
      </c>
      <c r="I361" s="5"/>
    </row>
    <row r="362" spans="1:9" ht="14.25" customHeight="1" x14ac:dyDescent="0.3">
      <c r="A362" s="1">
        <f t="shared" si="21"/>
        <v>357</v>
      </c>
      <c r="B362" s="9">
        <f t="shared" si="29"/>
        <v>9</v>
      </c>
      <c r="C362" s="1">
        <f t="shared" si="25"/>
        <v>30</v>
      </c>
      <c r="D362" s="5">
        <f t="shared" si="22"/>
        <v>-1876.4762283659998</v>
      </c>
      <c r="E362" s="6">
        <f t="shared" si="28"/>
        <v>0</v>
      </c>
      <c r="F362" s="5">
        <f>D362*($M$4/12)</f>
        <v>-9.3823811418299989</v>
      </c>
      <c r="G362" s="6">
        <f t="shared" si="27"/>
        <v>0</v>
      </c>
      <c r="H362" s="5">
        <f t="shared" si="20"/>
        <v>-1876.4762283659998</v>
      </c>
      <c r="I362" s="5"/>
    </row>
    <row r="363" spans="1:9" ht="14.25" customHeight="1" x14ac:dyDescent="0.3">
      <c r="A363" s="1">
        <f t="shared" si="21"/>
        <v>358</v>
      </c>
      <c r="B363" s="9">
        <f t="shared" si="29"/>
        <v>10</v>
      </c>
      <c r="C363" s="1">
        <f t="shared" si="25"/>
        <v>30</v>
      </c>
      <c r="D363" s="5">
        <f t="shared" si="22"/>
        <v>-1876.4762283659998</v>
      </c>
      <c r="E363" s="6">
        <f t="shared" si="28"/>
        <v>0</v>
      </c>
      <c r="F363" s="5">
        <f>D363*($M$4/12)</f>
        <v>-9.3823811418299989</v>
      </c>
      <c r="G363" s="6">
        <f t="shared" si="27"/>
        <v>0</v>
      </c>
      <c r="H363" s="5">
        <f t="shared" si="20"/>
        <v>-1876.4762283659998</v>
      </c>
      <c r="I363" s="5"/>
    </row>
    <row r="364" spans="1:9" ht="14.25" customHeight="1" x14ac:dyDescent="0.3">
      <c r="A364" s="1">
        <f t="shared" si="21"/>
        <v>359</v>
      </c>
      <c r="B364" s="9">
        <f t="shared" si="29"/>
        <v>11</v>
      </c>
      <c r="C364" s="1">
        <f t="shared" si="25"/>
        <v>30</v>
      </c>
      <c r="D364" s="5">
        <f t="shared" si="22"/>
        <v>-1876.4762283659998</v>
      </c>
      <c r="E364" s="6">
        <f t="shared" si="28"/>
        <v>0</v>
      </c>
      <c r="F364" s="5">
        <f>D364*($M$4/12)</f>
        <v>-9.3823811418299989</v>
      </c>
      <c r="G364" s="6">
        <f t="shared" si="27"/>
        <v>0</v>
      </c>
      <c r="H364" s="5">
        <f t="shared" si="20"/>
        <v>-1876.4762283659998</v>
      </c>
      <c r="I364" s="5"/>
    </row>
    <row r="365" spans="1:9" ht="14.25" customHeight="1" x14ac:dyDescent="0.3">
      <c r="A365" s="1">
        <f t="shared" si="21"/>
        <v>360</v>
      </c>
      <c r="B365" s="9">
        <f t="shared" si="29"/>
        <v>12</v>
      </c>
      <c r="C365" s="1">
        <f t="shared" si="25"/>
        <v>30</v>
      </c>
      <c r="D365" s="5">
        <f t="shared" si="22"/>
        <v>-1876.4762283659998</v>
      </c>
      <c r="E365" s="6">
        <f t="shared" si="28"/>
        <v>0</v>
      </c>
      <c r="F365" s="5">
        <f>D365*($M$4/12)</f>
        <v>-9.3823811418299989</v>
      </c>
      <c r="G365" s="6">
        <f t="shared" si="27"/>
        <v>0</v>
      </c>
      <c r="H365" s="5">
        <f t="shared" si="20"/>
        <v>-1876.4762283659998</v>
      </c>
      <c r="I365" s="5"/>
    </row>
    <row r="366" spans="1:9" ht="14.25" customHeight="1" x14ac:dyDescent="0.3">
      <c r="D366" s="5"/>
      <c r="E366" s="6"/>
      <c r="F366" s="5"/>
      <c r="G366" s="5"/>
      <c r="H366" s="5"/>
      <c r="I366" s="5"/>
    </row>
    <row r="367" spans="1:9" ht="14.25" customHeight="1" x14ac:dyDescent="0.3">
      <c r="D367" s="5"/>
      <c r="E367" s="6"/>
      <c r="F367" s="5"/>
      <c r="G367" s="5"/>
      <c r="H367" s="5"/>
      <c r="I367" s="5"/>
    </row>
    <row r="368" spans="1:9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dataValidations count="1">
    <dataValidation type="list" allowBlank="1" sqref="Q13" xr:uid="{00000000-0002-0000-0000-000000000000}">
      <formula1>$P$8:$P$12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E79F-7F56-4D3B-9573-F63F1E637ED3}">
  <dimension ref="A1:N365"/>
  <sheetViews>
    <sheetView workbookViewId="0">
      <selection activeCell="K14" sqref="K14"/>
    </sheetView>
  </sheetViews>
  <sheetFormatPr defaultRowHeight="14.4" x14ac:dyDescent="0.3"/>
  <cols>
    <col min="4" max="4" width="12.21875" bestFit="1" customWidth="1"/>
    <col min="5" max="5" width="13.5546875" customWidth="1"/>
    <col min="6" max="6" width="18.88671875" bestFit="1" customWidth="1"/>
    <col min="7" max="7" width="17.77734375" customWidth="1"/>
    <col min="8" max="8" width="12.21875" bestFit="1" customWidth="1"/>
    <col min="10" max="10" width="3.109375" style="16" customWidth="1"/>
    <col min="12" max="12" width="16.6640625" customWidth="1"/>
    <col min="13" max="13" width="12.6640625" customWidth="1"/>
  </cols>
  <sheetData>
    <row r="1" spans="1:14" ht="18" x14ac:dyDescent="0.35">
      <c r="A1" s="14" t="s">
        <v>47</v>
      </c>
    </row>
    <row r="2" spans="1:14" x14ac:dyDescent="0.3">
      <c r="K2" s="13"/>
    </row>
    <row r="3" spans="1:14" x14ac:dyDescent="0.3">
      <c r="A3" s="13" t="s">
        <v>24</v>
      </c>
      <c r="K3" s="13" t="s">
        <v>22</v>
      </c>
    </row>
    <row r="4" spans="1:14" x14ac:dyDescent="0.3">
      <c r="D4" s="2" t="s">
        <v>2</v>
      </c>
      <c r="E4" s="2"/>
      <c r="F4" s="2"/>
      <c r="G4" s="2"/>
      <c r="H4" s="2" t="s">
        <v>3</v>
      </c>
      <c r="K4" s="15"/>
      <c r="L4" s="15" t="s">
        <v>31</v>
      </c>
      <c r="M4" s="10">
        <v>0.06</v>
      </c>
      <c r="N4" s="1" t="s">
        <v>0</v>
      </c>
    </row>
    <row r="5" spans="1:14" x14ac:dyDescent="0.3">
      <c r="A5" s="1" t="s">
        <v>9</v>
      </c>
      <c r="B5" s="9" t="s">
        <v>20</v>
      </c>
      <c r="C5" s="1" t="s">
        <v>10</v>
      </c>
      <c r="D5" s="2" t="s">
        <v>11</v>
      </c>
      <c r="E5" s="2" t="s">
        <v>32</v>
      </c>
      <c r="F5" s="2" t="s">
        <v>28</v>
      </c>
      <c r="G5" s="2" t="s">
        <v>33</v>
      </c>
      <c r="H5" s="2" t="s">
        <v>11</v>
      </c>
      <c r="K5" s="15"/>
      <c r="L5" s="15" t="s">
        <v>46</v>
      </c>
      <c r="M5" s="11">
        <v>10</v>
      </c>
      <c r="N5" s="1" t="s">
        <v>1</v>
      </c>
    </row>
    <row r="6" spans="1:14" x14ac:dyDescent="0.3">
      <c r="A6" s="1">
        <v>1</v>
      </c>
      <c r="B6" s="1">
        <v>1</v>
      </c>
      <c r="C6" s="1">
        <v>1</v>
      </c>
      <c r="D6" s="17">
        <f>M8</f>
        <v>100000</v>
      </c>
      <c r="E6" s="17">
        <f>IF(C6&lt;=$M$5,D6*($M$4/$M$6),0)</f>
        <v>500</v>
      </c>
      <c r="F6" s="18">
        <f>IF(C6&lt;=$M$5,-$M$10,0)</f>
        <v>-1110.2050194164945</v>
      </c>
      <c r="G6">
        <v>0</v>
      </c>
      <c r="H6" s="19">
        <f>D6+E6+F6</f>
        <v>99389.794980583509</v>
      </c>
      <c r="L6" s="15" t="s">
        <v>25</v>
      </c>
      <c r="M6" s="20">
        <v>12</v>
      </c>
      <c r="N6" s="15" t="s">
        <v>30</v>
      </c>
    </row>
    <row r="7" spans="1:14" x14ac:dyDescent="0.3">
      <c r="A7" s="1">
        <f t="shared" ref="A7:B22" si="0">A6+1</f>
        <v>2</v>
      </c>
      <c r="B7" s="1">
        <f t="shared" si="0"/>
        <v>2</v>
      </c>
      <c r="C7" s="1">
        <v>1</v>
      </c>
      <c r="D7" s="19">
        <f>H6</f>
        <v>99389.794980583509</v>
      </c>
      <c r="E7" s="17">
        <f t="shared" ref="E7:E70" si="1">IF(C7&lt;=$M$5,D7*($M$4/$M$6),0)</f>
        <v>496.94897490291754</v>
      </c>
      <c r="F7" s="18">
        <f t="shared" ref="F7:F70" si="2">IF(C7&lt;=$M$5,-$M$10,0)</f>
        <v>-1110.2050194164945</v>
      </c>
      <c r="G7">
        <v>0</v>
      </c>
      <c r="H7" s="19">
        <f t="shared" ref="H7:H70" si="3">D7+E7+F7</f>
        <v>98776.538936069934</v>
      </c>
      <c r="L7" s="15" t="s">
        <v>26</v>
      </c>
      <c r="M7" s="15" t="s">
        <v>28</v>
      </c>
      <c r="N7" s="15"/>
    </row>
    <row r="8" spans="1:14" x14ac:dyDescent="0.3">
      <c r="A8" s="1">
        <f t="shared" si="0"/>
        <v>3</v>
      </c>
      <c r="B8" s="1">
        <f t="shared" si="0"/>
        <v>3</v>
      </c>
      <c r="C8" s="1">
        <v>1</v>
      </c>
      <c r="D8" s="19">
        <f t="shared" ref="D8:D71" si="4">H7</f>
        <v>98776.538936069934</v>
      </c>
      <c r="E8" s="17">
        <f t="shared" si="1"/>
        <v>493.88269468034969</v>
      </c>
      <c r="F8" s="18">
        <f t="shared" si="2"/>
        <v>-1110.2050194164945</v>
      </c>
      <c r="G8">
        <v>0</v>
      </c>
      <c r="H8" s="19">
        <f t="shared" si="3"/>
        <v>98160.216611333788</v>
      </c>
      <c r="L8" s="15" t="s">
        <v>27</v>
      </c>
      <c r="M8" s="21">
        <v>100000</v>
      </c>
    </row>
    <row r="9" spans="1:14" ht="15" thickBot="1" x14ac:dyDescent="0.35">
      <c r="A9" s="1">
        <f t="shared" si="0"/>
        <v>4</v>
      </c>
      <c r="B9" s="1">
        <f t="shared" si="0"/>
        <v>4</v>
      </c>
      <c r="C9" s="1">
        <v>1</v>
      </c>
      <c r="D9" s="19">
        <f t="shared" si="4"/>
        <v>98160.216611333788</v>
      </c>
      <c r="E9" s="17">
        <f t="shared" si="1"/>
        <v>490.80108305666897</v>
      </c>
      <c r="F9" s="18">
        <f t="shared" si="2"/>
        <v>-1110.2050194164945</v>
      </c>
      <c r="G9">
        <v>0</v>
      </c>
      <c r="H9" s="19">
        <f t="shared" si="3"/>
        <v>97540.81267497396</v>
      </c>
      <c r="L9" s="15" t="s">
        <v>29</v>
      </c>
      <c r="M9">
        <v>0</v>
      </c>
      <c r="N9" s="15" t="s">
        <v>1</v>
      </c>
    </row>
    <row r="10" spans="1:14" ht="15" thickBot="1" x14ac:dyDescent="0.35">
      <c r="A10" s="1">
        <f t="shared" si="0"/>
        <v>5</v>
      </c>
      <c r="B10" s="1">
        <f t="shared" si="0"/>
        <v>5</v>
      </c>
      <c r="C10" s="1">
        <v>1</v>
      </c>
      <c r="D10" s="19">
        <f t="shared" si="4"/>
        <v>97540.81267497396</v>
      </c>
      <c r="E10" s="17">
        <f t="shared" si="1"/>
        <v>487.7040633748698</v>
      </c>
      <c r="F10" s="18">
        <f t="shared" si="2"/>
        <v>-1110.2050194164945</v>
      </c>
      <c r="G10">
        <v>0</v>
      </c>
      <c r="H10" s="19">
        <f t="shared" si="3"/>
        <v>96918.311718932338</v>
      </c>
      <c r="L10" s="15" t="s">
        <v>28</v>
      </c>
      <c r="M10" s="55">
        <f>PMT(M4/M6,M5*M6,-M8,0,0)</f>
        <v>1110.2050194164945</v>
      </c>
    </row>
    <row r="11" spans="1:14" x14ac:dyDescent="0.3">
      <c r="A11" s="1">
        <f t="shared" si="0"/>
        <v>6</v>
      </c>
      <c r="B11" s="1">
        <f t="shared" si="0"/>
        <v>6</v>
      </c>
      <c r="C11" s="1">
        <v>1</v>
      </c>
      <c r="D11" s="19">
        <f t="shared" si="4"/>
        <v>96918.311718932338</v>
      </c>
      <c r="E11" s="17">
        <f t="shared" si="1"/>
        <v>484.59155859466171</v>
      </c>
      <c r="F11" s="18">
        <f t="shared" si="2"/>
        <v>-1110.2050194164945</v>
      </c>
      <c r="G11">
        <v>0</v>
      </c>
      <c r="H11" s="19">
        <f t="shared" si="3"/>
        <v>96292.698258110511</v>
      </c>
    </row>
    <row r="12" spans="1:14" x14ac:dyDescent="0.3">
      <c r="A12" s="1">
        <f t="shared" si="0"/>
        <v>7</v>
      </c>
      <c r="B12" s="1">
        <f t="shared" si="0"/>
        <v>7</v>
      </c>
      <c r="C12" s="1">
        <v>1</v>
      </c>
      <c r="D12" s="19">
        <f t="shared" si="4"/>
        <v>96292.698258110511</v>
      </c>
      <c r="E12" s="17">
        <f t="shared" si="1"/>
        <v>481.46349129055255</v>
      </c>
      <c r="F12" s="18">
        <f t="shared" si="2"/>
        <v>-1110.2050194164945</v>
      </c>
      <c r="G12">
        <v>0</v>
      </c>
      <c r="H12" s="19">
        <f t="shared" si="3"/>
        <v>95663.956729984566</v>
      </c>
    </row>
    <row r="13" spans="1:14" x14ac:dyDescent="0.3">
      <c r="A13" s="1">
        <f t="shared" si="0"/>
        <v>8</v>
      </c>
      <c r="B13" s="1">
        <f t="shared" si="0"/>
        <v>8</v>
      </c>
      <c r="C13" s="1">
        <v>1</v>
      </c>
      <c r="D13" s="19">
        <f t="shared" si="4"/>
        <v>95663.956729984566</v>
      </c>
      <c r="E13" s="17">
        <f t="shared" si="1"/>
        <v>478.31978364992284</v>
      </c>
      <c r="F13" s="18">
        <f t="shared" si="2"/>
        <v>-1110.2050194164945</v>
      </c>
      <c r="G13">
        <v>0</v>
      </c>
      <c r="H13" s="19">
        <f t="shared" si="3"/>
        <v>95032.071494217991</v>
      </c>
      <c r="K13" s="13" t="s">
        <v>39</v>
      </c>
    </row>
    <row r="14" spans="1:14" x14ac:dyDescent="0.3">
      <c r="A14" s="1">
        <f t="shared" si="0"/>
        <v>9</v>
      </c>
      <c r="B14" s="1">
        <f t="shared" si="0"/>
        <v>9</v>
      </c>
      <c r="C14" s="1">
        <v>1</v>
      </c>
      <c r="D14" s="19">
        <f t="shared" si="4"/>
        <v>95032.071494217991</v>
      </c>
      <c r="E14" s="17">
        <f t="shared" si="1"/>
        <v>475.16035747108998</v>
      </c>
      <c r="F14" s="18">
        <f t="shared" si="2"/>
        <v>-1110.2050194164945</v>
      </c>
      <c r="G14">
        <v>0</v>
      </c>
      <c r="H14" s="19">
        <f t="shared" si="3"/>
        <v>94397.02683227259</v>
      </c>
      <c r="K14" s="15" t="s">
        <v>35</v>
      </c>
      <c r="L14" s="15" t="s">
        <v>52</v>
      </c>
    </row>
    <row r="15" spans="1:14" x14ac:dyDescent="0.3">
      <c r="A15" s="1">
        <f t="shared" si="0"/>
        <v>10</v>
      </c>
      <c r="B15" s="1">
        <f t="shared" si="0"/>
        <v>10</v>
      </c>
      <c r="C15" s="1">
        <v>1</v>
      </c>
      <c r="D15" s="19">
        <f t="shared" si="4"/>
        <v>94397.02683227259</v>
      </c>
      <c r="E15" s="17">
        <f t="shared" si="1"/>
        <v>471.98513416136296</v>
      </c>
      <c r="F15" s="18">
        <f t="shared" si="2"/>
        <v>-1110.2050194164945</v>
      </c>
      <c r="G15">
        <v>0</v>
      </c>
      <c r="H15" s="19">
        <f t="shared" si="3"/>
        <v>93758.806947017467</v>
      </c>
      <c r="K15" s="15" t="s">
        <v>36</v>
      </c>
      <c r="L15" s="15" t="s">
        <v>34</v>
      </c>
    </row>
    <row r="16" spans="1:14" x14ac:dyDescent="0.3">
      <c r="A16" s="1">
        <f t="shared" si="0"/>
        <v>11</v>
      </c>
      <c r="B16" s="1">
        <f t="shared" si="0"/>
        <v>11</v>
      </c>
      <c r="C16" s="1">
        <v>1</v>
      </c>
      <c r="D16" s="19">
        <f t="shared" si="4"/>
        <v>93758.806947017467</v>
      </c>
      <c r="E16" s="17">
        <f t="shared" si="1"/>
        <v>468.79403473508734</v>
      </c>
      <c r="F16" s="18">
        <f t="shared" si="2"/>
        <v>-1110.2050194164945</v>
      </c>
      <c r="G16">
        <v>0</v>
      </c>
      <c r="H16" s="19">
        <f t="shared" si="3"/>
        <v>93117.395962336057</v>
      </c>
      <c r="K16" s="15" t="s">
        <v>37</v>
      </c>
      <c r="L16" s="15" t="s">
        <v>38</v>
      </c>
    </row>
    <row r="17" spans="1:12" x14ac:dyDescent="0.3">
      <c r="A17" s="1">
        <f t="shared" si="0"/>
        <v>12</v>
      </c>
      <c r="B17" s="1">
        <f t="shared" si="0"/>
        <v>12</v>
      </c>
      <c r="C17" s="1">
        <v>1</v>
      </c>
      <c r="D17" s="19">
        <f t="shared" si="4"/>
        <v>93117.395962336057</v>
      </c>
      <c r="E17" s="17">
        <f t="shared" si="1"/>
        <v>465.58697981168029</v>
      </c>
      <c r="F17" s="18">
        <f t="shared" si="2"/>
        <v>-1110.2050194164945</v>
      </c>
      <c r="G17">
        <v>0</v>
      </c>
      <c r="H17" s="19">
        <f t="shared" si="3"/>
        <v>92472.777922731242</v>
      </c>
      <c r="K17" s="15" t="s">
        <v>40</v>
      </c>
      <c r="L17" s="15" t="s">
        <v>41</v>
      </c>
    </row>
    <row r="18" spans="1:12" x14ac:dyDescent="0.3">
      <c r="A18" s="1">
        <f t="shared" si="0"/>
        <v>13</v>
      </c>
      <c r="B18" s="9">
        <f>B6</f>
        <v>1</v>
      </c>
      <c r="C18" s="1">
        <f t="shared" ref="C18:C81" si="5">C6+1</f>
        <v>2</v>
      </c>
      <c r="D18" s="19">
        <f t="shared" si="4"/>
        <v>92472.777922731242</v>
      </c>
      <c r="E18" s="17">
        <f t="shared" si="1"/>
        <v>462.36388961365623</v>
      </c>
      <c r="F18" s="18">
        <f t="shared" si="2"/>
        <v>-1110.2050194164945</v>
      </c>
      <c r="G18">
        <v>0</v>
      </c>
      <c r="H18" s="19">
        <f t="shared" si="3"/>
        <v>91824.936792928405</v>
      </c>
      <c r="K18" s="15" t="s">
        <v>42</v>
      </c>
      <c r="L18" s="15" t="s">
        <v>43</v>
      </c>
    </row>
    <row r="19" spans="1:12" x14ac:dyDescent="0.3">
      <c r="A19" s="1">
        <f t="shared" si="0"/>
        <v>14</v>
      </c>
      <c r="B19" s="9">
        <f t="shared" ref="B19:B82" si="6">B7</f>
        <v>2</v>
      </c>
      <c r="C19" s="1">
        <f t="shared" si="5"/>
        <v>2</v>
      </c>
      <c r="D19" s="19">
        <f t="shared" si="4"/>
        <v>91824.936792928405</v>
      </c>
      <c r="E19" s="17">
        <f t="shared" si="1"/>
        <v>459.12468396464203</v>
      </c>
      <c r="F19" s="18">
        <f t="shared" si="2"/>
        <v>-1110.2050194164945</v>
      </c>
      <c r="G19">
        <v>0</v>
      </c>
      <c r="H19" s="19">
        <f t="shared" si="3"/>
        <v>91173.856457476562</v>
      </c>
      <c r="K19" s="15" t="s">
        <v>44</v>
      </c>
      <c r="L19" s="15" t="s">
        <v>62</v>
      </c>
    </row>
    <row r="20" spans="1:12" x14ac:dyDescent="0.3">
      <c r="A20" s="1">
        <f t="shared" si="0"/>
        <v>15</v>
      </c>
      <c r="B20" s="9">
        <f t="shared" si="6"/>
        <v>3</v>
      </c>
      <c r="C20" s="1">
        <f t="shared" si="5"/>
        <v>2</v>
      </c>
      <c r="D20" s="19">
        <f t="shared" si="4"/>
        <v>91173.856457476562</v>
      </c>
      <c r="E20" s="17">
        <f t="shared" si="1"/>
        <v>455.86928228738282</v>
      </c>
      <c r="F20" s="18">
        <f t="shared" si="2"/>
        <v>-1110.2050194164945</v>
      </c>
      <c r="G20">
        <v>0</v>
      </c>
      <c r="H20" s="19">
        <f t="shared" si="3"/>
        <v>90519.520720347457</v>
      </c>
      <c r="K20" s="15" t="s">
        <v>61</v>
      </c>
      <c r="L20" s="15" t="s">
        <v>45</v>
      </c>
    </row>
    <row r="21" spans="1:12" x14ac:dyDescent="0.3">
      <c r="A21" s="1">
        <f t="shared" si="0"/>
        <v>16</v>
      </c>
      <c r="B21" s="9">
        <f t="shared" si="6"/>
        <v>4</v>
      </c>
      <c r="C21" s="1">
        <f t="shared" si="5"/>
        <v>2</v>
      </c>
      <c r="D21" s="19">
        <f t="shared" si="4"/>
        <v>90519.520720347457</v>
      </c>
      <c r="E21" s="17">
        <f t="shared" si="1"/>
        <v>452.59760360173732</v>
      </c>
      <c r="F21" s="18">
        <f t="shared" si="2"/>
        <v>-1110.2050194164945</v>
      </c>
      <c r="G21">
        <v>0</v>
      </c>
      <c r="H21" s="19">
        <f t="shared" si="3"/>
        <v>89861.913304532703</v>
      </c>
    </row>
    <row r="22" spans="1:12" x14ac:dyDescent="0.3">
      <c r="A22" s="1">
        <f t="shared" si="0"/>
        <v>17</v>
      </c>
      <c r="B22" s="9">
        <f t="shared" si="6"/>
        <v>5</v>
      </c>
      <c r="C22" s="1">
        <f t="shared" si="5"/>
        <v>2</v>
      </c>
      <c r="D22" s="19">
        <f t="shared" si="4"/>
        <v>89861.913304532703</v>
      </c>
      <c r="E22" s="17">
        <f t="shared" si="1"/>
        <v>449.30956652266354</v>
      </c>
      <c r="F22" s="18">
        <f t="shared" si="2"/>
        <v>-1110.2050194164945</v>
      </c>
      <c r="G22">
        <v>0</v>
      </c>
      <c r="H22" s="19">
        <f t="shared" si="3"/>
        <v>89201.01785163887</v>
      </c>
    </row>
    <row r="23" spans="1:12" x14ac:dyDescent="0.3">
      <c r="A23" s="1">
        <f t="shared" ref="A23:A86" si="7">A22+1</f>
        <v>18</v>
      </c>
      <c r="B23" s="9">
        <f t="shared" si="6"/>
        <v>6</v>
      </c>
      <c r="C23" s="1">
        <f t="shared" si="5"/>
        <v>2</v>
      </c>
      <c r="D23" s="19">
        <f t="shared" si="4"/>
        <v>89201.01785163887</v>
      </c>
      <c r="E23" s="17">
        <f t="shared" si="1"/>
        <v>446.00508925819435</v>
      </c>
      <c r="F23" s="18">
        <f t="shared" si="2"/>
        <v>-1110.2050194164945</v>
      </c>
      <c r="G23">
        <v>0</v>
      </c>
      <c r="H23" s="19">
        <f t="shared" si="3"/>
        <v>88536.817921480571</v>
      </c>
    </row>
    <row r="24" spans="1:12" x14ac:dyDescent="0.3">
      <c r="A24" s="1">
        <f t="shared" si="7"/>
        <v>19</v>
      </c>
      <c r="B24" s="9">
        <f t="shared" si="6"/>
        <v>7</v>
      </c>
      <c r="C24" s="1">
        <f t="shared" si="5"/>
        <v>2</v>
      </c>
      <c r="D24" s="19">
        <f t="shared" si="4"/>
        <v>88536.817921480571</v>
      </c>
      <c r="E24" s="17">
        <f t="shared" si="1"/>
        <v>442.68408960740288</v>
      </c>
      <c r="F24" s="18">
        <f t="shared" si="2"/>
        <v>-1110.2050194164945</v>
      </c>
      <c r="G24">
        <v>0</v>
      </c>
      <c r="H24" s="19">
        <f t="shared" si="3"/>
        <v>87869.296991671479</v>
      </c>
    </row>
    <row r="25" spans="1:12" x14ac:dyDescent="0.3">
      <c r="A25" s="1">
        <f t="shared" si="7"/>
        <v>20</v>
      </c>
      <c r="B25" s="9">
        <f t="shared" si="6"/>
        <v>8</v>
      </c>
      <c r="C25" s="1">
        <f t="shared" si="5"/>
        <v>2</v>
      </c>
      <c r="D25" s="19">
        <f t="shared" si="4"/>
        <v>87869.296991671479</v>
      </c>
      <c r="E25" s="17">
        <f t="shared" si="1"/>
        <v>439.34648495835739</v>
      </c>
      <c r="F25" s="18">
        <f t="shared" si="2"/>
        <v>-1110.2050194164945</v>
      </c>
      <c r="G25">
        <v>0</v>
      </c>
      <c r="H25" s="19">
        <f t="shared" si="3"/>
        <v>87198.438457213342</v>
      </c>
    </row>
    <row r="26" spans="1:12" x14ac:dyDescent="0.3">
      <c r="A26" s="1">
        <f t="shared" si="7"/>
        <v>21</v>
      </c>
      <c r="B26" s="9">
        <f t="shared" si="6"/>
        <v>9</v>
      </c>
      <c r="C26" s="1">
        <f t="shared" si="5"/>
        <v>2</v>
      </c>
      <c r="D26" s="19">
        <f t="shared" si="4"/>
        <v>87198.438457213342</v>
      </c>
      <c r="E26" s="17">
        <f t="shared" si="1"/>
        <v>435.99219228606671</v>
      </c>
      <c r="F26" s="18">
        <f t="shared" si="2"/>
        <v>-1110.2050194164945</v>
      </c>
      <c r="G26">
        <v>0</v>
      </c>
      <c r="H26" s="19">
        <f t="shared" si="3"/>
        <v>86524.225630082918</v>
      </c>
    </row>
    <row r="27" spans="1:12" x14ac:dyDescent="0.3">
      <c r="A27" s="1">
        <f t="shared" si="7"/>
        <v>22</v>
      </c>
      <c r="B27" s="9">
        <f t="shared" si="6"/>
        <v>10</v>
      </c>
      <c r="C27" s="1">
        <f t="shared" si="5"/>
        <v>2</v>
      </c>
      <c r="D27" s="19">
        <f t="shared" si="4"/>
        <v>86524.225630082918</v>
      </c>
      <c r="E27" s="17">
        <f t="shared" si="1"/>
        <v>432.62112815041462</v>
      </c>
      <c r="F27" s="18">
        <f t="shared" si="2"/>
        <v>-1110.2050194164945</v>
      </c>
      <c r="G27">
        <v>0</v>
      </c>
      <c r="H27" s="19">
        <f t="shared" si="3"/>
        <v>85846.641738816834</v>
      </c>
    </row>
    <row r="28" spans="1:12" x14ac:dyDescent="0.3">
      <c r="A28" s="1">
        <f t="shared" si="7"/>
        <v>23</v>
      </c>
      <c r="B28" s="9">
        <f t="shared" si="6"/>
        <v>11</v>
      </c>
      <c r="C28" s="1">
        <f t="shared" si="5"/>
        <v>2</v>
      </c>
      <c r="D28" s="19">
        <f t="shared" si="4"/>
        <v>85846.641738816834</v>
      </c>
      <c r="E28" s="17">
        <f t="shared" si="1"/>
        <v>429.23320869408417</v>
      </c>
      <c r="F28" s="18">
        <f t="shared" si="2"/>
        <v>-1110.2050194164945</v>
      </c>
      <c r="G28">
        <v>0</v>
      </c>
      <c r="H28" s="19">
        <f t="shared" si="3"/>
        <v>85165.66992809443</v>
      </c>
    </row>
    <row r="29" spans="1:12" x14ac:dyDescent="0.3">
      <c r="A29" s="1">
        <f t="shared" si="7"/>
        <v>24</v>
      </c>
      <c r="B29" s="9">
        <f t="shared" si="6"/>
        <v>12</v>
      </c>
      <c r="C29" s="1">
        <f t="shared" si="5"/>
        <v>2</v>
      </c>
      <c r="D29" s="19">
        <f t="shared" si="4"/>
        <v>85165.66992809443</v>
      </c>
      <c r="E29" s="17">
        <f t="shared" si="1"/>
        <v>425.82834964047214</v>
      </c>
      <c r="F29" s="18">
        <f t="shared" si="2"/>
        <v>-1110.2050194164945</v>
      </c>
      <c r="G29">
        <v>0</v>
      </c>
      <c r="H29" s="19">
        <f t="shared" si="3"/>
        <v>84481.293258318416</v>
      </c>
    </row>
    <row r="30" spans="1:12" x14ac:dyDescent="0.3">
      <c r="A30" s="1">
        <f t="shared" si="7"/>
        <v>25</v>
      </c>
      <c r="B30" s="9">
        <f t="shared" si="6"/>
        <v>1</v>
      </c>
      <c r="C30" s="1">
        <f t="shared" si="5"/>
        <v>3</v>
      </c>
      <c r="D30" s="19">
        <f t="shared" si="4"/>
        <v>84481.293258318416</v>
      </c>
      <c r="E30" s="17">
        <f t="shared" si="1"/>
        <v>422.4064662915921</v>
      </c>
      <c r="F30" s="18">
        <f t="shared" si="2"/>
        <v>-1110.2050194164945</v>
      </c>
      <c r="G30">
        <v>0</v>
      </c>
      <c r="H30" s="19">
        <f t="shared" si="3"/>
        <v>83793.494705193516</v>
      </c>
    </row>
    <row r="31" spans="1:12" x14ac:dyDescent="0.3">
      <c r="A31" s="1">
        <f t="shared" si="7"/>
        <v>26</v>
      </c>
      <c r="B31" s="9">
        <f t="shared" si="6"/>
        <v>2</v>
      </c>
      <c r="C31" s="1">
        <f t="shared" si="5"/>
        <v>3</v>
      </c>
      <c r="D31" s="19">
        <f t="shared" si="4"/>
        <v>83793.494705193516</v>
      </c>
      <c r="E31" s="17">
        <f t="shared" si="1"/>
        <v>418.96747352596759</v>
      </c>
      <c r="F31" s="18">
        <f t="shared" si="2"/>
        <v>-1110.2050194164945</v>
      </c>
      <c r="G31">
        <v>0</v>
      </c>
      <c r="H31" s="19">
        <f t="shared" si="3"/>
        <v>83102.257159302986</v>
      </c>
    </row>
    <row r="32" spans="1:12" x14ac:dyDescent="0.3">
      <c r="A32" s="1">
        <f t="shared" si="7"/>
        <v>27</v>
      </c>
      <c r="B32" s="9">
        <f t="shared" si="6"/>
        <v>3</v>
      </c>
      <c r="C32" s="1">
        <f t="shared" si="5"/>
        <v>3</v>
      </c>
      <c r="D32" s="19">
        <f t="shared" si="4"/>
        <v>83102.257159302986</v>
      </c>
      <c r="E32" s="17">
        <f t="shared" si="1"/>
        <v>415.51128579651493</v>
      </c>
      <c r="F32" s="18">
        <f t="shared" si="2"/>
        <v>-1110.2050194164945</v>
      </c>
      <c r="G32">
        <v>0</v>
      </c>
      <c r="H32" s="19">
        <f t="shared" si="3"/>
        <v>82407.563425683009</v>
      </c>
    </row>
    <row r="33" spans="1:8" x14ac:dyDescent="0.3">
      <c r="A33" s="1">
        <f t="shared" si="7"/>
        <v>28</v>
      </c>
      <c r="B33" s="9">
        <f t="shared" si="6"/>
        <v>4</v>
      </c>
      <c r="C33" s="1">
        <f t="shared" si="5"/>
        <v>3</v>
      </c>
      <c r="D33" s="19">
        <f t="shared" si="4"/>
        <v>82407.563425683009</v>
      </c>
      <c r="E33" s="17">
        <f t="shared" si="1"/>
        <v>412.03781712841504</v>
      </c>
      <c r="F33" s="18">
        <f t="shared" si="2"/>
        <v>-1110.2050194164945</v>
      </c>
      <c r="G33">
        <v>0</v>
      </c>
      <c r="H33" s="19">
        <f t="shared" si="3"/>
        <v>81709.396223394928</v>
      </c>
    </row>
    <row r="34" spans="1:8" x14ac:dyDescent="0.3">
      <c r="A34" s="1">
        <f t="shared" si="7"/>
        <v>29</v>
      </c>
      <c r="B34" s="9">
        <f t="shared" si="6"/>
        <v>5</v>
      </c>
      <c r="C34" s="1">
        <f t="shared" si="5"/>
        <v>3</v>
      </c>
      <c r="D34" s="19">
        <f t="shared" si="4"/>
        <v>81709.396223394928</v>
      </c>
      <c r="E34" s="17">
        <f t="shared" si="1"/>
        <v>408.54698111697462</v>
      </c>
      <c r="F34" s="18">
        <f t="shared" si="2"/>
        <v>-1110.2050194164945</v>
      </c>
      <c r="G34">
        <v>0</v>
      </c>
      <c r="H34" s="19">
        <f t="shared" si="3"/>
        <v>81007.738185095412</v>
      </c>
    </row>
    <row r="35" spans="1:8" x14ac:dyDescent="0.3">
      <c r="A35" s="1">
        <f t="shared" si="7"/>
        <v>30</v>
      </c>
      <c r="B35" s="9">
        <f t="shared" si="6"/>
        <v>6</v>
      </c>
      <c r="C35" s="1">
        <f t="shared" si="5"/>
        <v>3</v>
      </c>
      <c r="D35" s="19">
        <f t="shared" si="4"/>
        <v>81007.738185095412</v>
      </c>
      <c r="E35" s="17">
        <f t="shared" si="1"/>
        <v>405.03869092547706</v>
      </c>
      <c r="F35" s="18">
        <f t="shared" si="2"/>
        <v>-1110.2050194164945</v>
      </c>
      <c r="G35">
        <v>0</v>
      </c>
      <c r="H35" s="19">
        <f t="shared" si="3"/>
        <v>80302.571856604394</v>
      </c>
    </row>
    <row r="36" spans="1:8" x14ac:dyDescent="0.3">
      <c r="A36" s="1">
        <f t="shared" si="7"/>
        <v>31</v>
      </c>
      <c r="B36" s="9">
        <f t="shared" si="6"/>
        <v>7</v>
      </c>
      <c r="C36" s="1">
        <f t="shared" si="5"/>
        <v>3</v>
      </c>
      <c r="D36" s="19">
        <f t="shared" si="4"/>
        <v>80302.571856604394</v>
      </c>
      <c r="E36" s="17">
        <f t="shared" si="1"/>
        <v>401.51285928302195</v>
      </c>
      <c r="F36" s="18">
        <f t="shared" si="2"/>
        <v>-1110.2050194164945</v>
      </c>
      <c r="G36">
        <v>0</v>
      </c>
      <c r="H36" s="19">
        <f t="shared" si="3"/>
        <v>79593.879696470918</v>
      </c>
    </row>
    <row r="37" spans="1:8" x14ac:dyDescent="0.3">
      <c r="A37" s="1">
        <f t="shared" si="7"/>
        <v>32</v>
      </c>
      <c r="B37" s="9">
        <f t="shared" si="6"/>
        <v>8</v>
      </c>
      <c r="C37" s="1">
        <f t="shared" si="5"/>
        <v>3</v>
      </c>
      <c r="D37" s="19">
        <f t="shared" si="4"/>
        <v>79593.879696470918</v>
      </c>
      <c r="E37" s="17">
        <f t="shared" si="1"/>
        <v>397.96939848235462</v>
      </c>
      <c r="F37" s="18">
        <f t="shared" si="2"/>
        <v>-1110.2050194164945</v>
      </c>
      <c r="G37">
        <v>0</v>
      </c>
      <c r="H37" s="19">
        <f t="shared" si="3"/>
        <v>78881.64407553678</v>
      </c>
    </row>
    <row r="38" spans="1:8" x14ac:dyDescent="0.3">
      <c r="A38" s="1">
        <f t="shared" si="7"/>
        <v>33</v>
      </c>
      <c r="B38" s="9">
        <f t="shared" si="6"/>
        <v>9</v>
      </c>
      <c r="C38" s="1">
        <f t="shared" si="5"/>
        <v>3</v>
      </c>
      <c r="D38" s="19">
        <f t="shared" si="4"/>
        <v>78881.64407553678</v>
      </c>
      <c r="E38" s="17">
        <f t="shared" si="1"/>
        <v>394.4082203776839</v>
      </c>
      <c r="F38" s="18">
        <f t="shared" si="2"/>
        <v>-1110.2050194164945</v>
      </c>
      <c r="G38">
        <v>0</v>
      </c>
      <c r="H38" s="19">
        <f t="shared" si="3"/>
        <v>78165.847276497967</v>
      </c>
    </row>
    <row r="39" spans="1:8" x14ac:dyDescent="0.3">
      <c r="A39" s="1">
        <f t="shared" si="7"/>
        <v>34</v>
      </c>
      <c r="B39" s="9">
        <f t="shared" si="6"/>
        <v>10</v>
      </c>
      <c r="C39" s="1">
        <f t="shared" si="5"/>
        <v>3</v>
      </c>
      <c r="D39" s="19">
        <f t="shared" si="4"/>
        <v>78165.847276497967</v>
      </c>
      <c r="E39" s="17">
        <f t="shared" si="1"/>
        <v>390.82923638248985</v>
      </c>
      <c r="F39" s="18">
        <f t="shared" si="2"/>
        <v>-1110.2050194164945</v>
      </c>
      <c r="G39">
        <v>0</v>
      </c>
      <c r="H39" s="19">
        <f t="shared" si="3"/>
        <v>77446.471493463963</v>
      </c>
    </row>
    <row r="40" spans="1:8" x14ac:dyDescent="0.3">
      <c r="A40" s="1">
        <f t="shared" si="7"/>
        <v>35</v>
      </c>
      <c r="B40" s="9">
        <f t="shared" si="6"/>
        <v>11</v>
      </c>
      <c r="C40" s="1">
        <f t="shared" si="5"/>
        <v>3</v>
      </c>
      <c r="D40" s="19">
        <f t="shared" si="4"/>
        <v>77446.471493463963</v>
      </c>
      <c r="E40" s="17">
        <f t="shared" si="1"/>
        <v>387.23235746731984</v>
      </c>
      <c r="F40" s="18">
        <f t="shared" si="2"/>
        <v>-1110.2050194164945</v>
      </c>
      <c r="G40">
        <v>0</v>
      </c>
      <c r="H40" s="19">
        <f t="shared" si="3"/>
        <v>76723.498831514793</v>
      </c>
    </row>
    <row r="41" spans="1:8" x14ac:dyDescent="0.3">
      <c r="A41" s="1">
        <f t="shared" si="7"/>
        <v>36</v>
      </c>
      <c r="B41" s="9">
        <f t="shared" si="6"/>
        <v>12</v>
      </c>
      <c r="C41" s="1">
        <f t="shared" si="5"/>
        <v>3</v>
      </c>
      <c r="D41" s="19">
        <f t="shared" si="4"/>
        <v>76723.498831514793</v>
      </c>
      <c r="E41" s="17">
        <f t="shared" si="1"/>
        <v>383.61749415757396</v>
      </c>
      <c r="F41" s="18">
        <f t="shared" si="2"/>
        <v>-1110.2050194164945</v>
      </c>
      <c r="G41">
        <v>0</v>
      </c>
      <c r="H41" s="19">
        <f t="shared" si="3"/>
        <v>75996.911306255875</v>
      </c>
    </row>
    <row r="42" spans="1:8" x14ac:dyDescent="0.3">
      <c r="A42" s="1">
        <f t="shared" si="7"/>
        <v>37</v>
      </c>
      <c r="B42" s="9">
        <f t="shared" si="6"/>
        <v>1</v>
      </c>
      <c r="C42" s="1">
        <f t="shared" si="5"/>
        <v>4</v>
      </c>
      <c r="D42" s="19">
        <f t="shared" si="4"/>
        <v>75996.911306255875</v>
      </c>
      <c r="E42" s="17">
        <f t="shared" si="1"/>
        <v>379.9845565312794</v>
      </c>
      <c r="F42" s="18">
        <f t="shared" si="2"/>
        <v>-1110.2050194164945</v>
      </c>
      <c r="G42">
        <v>0</v>
      </c>
      <c r="H42" s="19">
        <f t="shared" si="3"/>
        <v>75266.69084337067</v>
      </c>
    </row>
    <row r="43" spans="1:8" x14ac:dyDescent="0.3">
      <c r="A43" s="1">
        <f t="shared" si="7"/>
        <v>38</v>
      </c>
      <c r="B43" s="9">
        <f t="shared" si="6"/>
        <v>2</v>
      </c>
      <c r="C43" s="1">
        <f t="shared" si="5"/>
        <v>4</v>
      </c>
      <c r="D43" s="19">
        <f t="shared" si="4"/>
        <v>75266.69084337067</v>
      </c>
      <c r="E43" s="17">
        <f t="shared" si="1"/>
        <v>376.33345421685334</v>
      </c>
      <c r="F43" s="18">
        <f t="shared" si="2"/>
        <v>-1110.2050194164945</v>
      </c>
      <c r="G43">
        <v>0</v>
      </c>
      <c r="H43" s="19">
        <f t="shared" si="3"/>
        <v>74532.819278171039</v>
      </c>
    </row>
    <row r="44" spans="1:8" x14ac:dyDescent="0.3">
      <c r="A44" s="1">
        <f t="shared" si="7"/>
        <v>39</v>
      </c>
      <c r="B44" s="9">
        <f t="shared" si="6"/>
        <v>3</v>
      </c>
      <c r="C44" s="1">
        <f t="shared" si="5"/>
        <v>4</v>
      </c>
      <c r="D44" s="19">
        <f t="shared" si="4"/>
        <v>74532.819278171039</v>
      </c>
      <c r="E44" s="17">
        <f t="shared" si="1"/>
        <v>372.66409639085521</v>
      </c>
      <c r="F44" s="18">
        <f t="shared" si="2"/>
        <v>-1110.2050194164945</v>
      </c>
      <c r="G44">
        <v>0</v>
      </c>
      <c r="H44" s="19">
        <f t="shared" si="3"/>
        <v>73795.278355145405</v>
      </c>
    </row>
    <row r="45" spans="1:8" x14ac:dyDescent="0.3">
      <c r="A45" s="1">
        <f t="shared" si="7"/>
        <v>40</v>
      </c>
      <c r="B45" s="9">
        <f t="shared" si="6"/>
        <v>4</v>
      </c>
      <c r="C45" s="1">
        <f t="shared" si="5"/>
        <v>4</v>
      </c>
      <c r="D45" s="19">
        <f t="shared" si="4"/>
        <v>73795.278355145405</v>
      </c>
      <c r="E45" s="17">
        <f t="shared" si="1"/>
        <v>368.97639177572705</v>
      </c>
      <c r="F45" s="18">
        <f t="shared" si="2"/>
        <v>-1110.2050194164945</v>
      </c>
      <c r="G45">
        <v>0</v>
      </c>
      <c r="H45" s="19">
        <f t="shared" si="3"/>
        <v>73054.049727504636</v>
      </c>
    </row>
    <row r="46" spans="1:8" x14ac:dyDescent="0.3">
      <c r="A46" s="1">
        <f t="shared" si="7"/>
        <v>41</v>
      </c>
      <c r="B46" s="9">
        <f t="shared" si="6"/>
        <v>5</v>
      </c>
      <c r="C46" s="1">
        <f t="shared" si="5"/>
        <v>4</v>
      </c>
      <c r="D46" s="19">
        <f t="shared" si="4"/>
        <v>73054.049727504636</v>
      </c>
      <c r="E46" s="17">
        <f t="shared" si="1"/>
        <v>365.2702486375232</v>
      </c>
      <c r="F46" s="18">
        <f t="shared" si="2"/>
        <v>-1110.2050194164945</v>
      </c>
      <c r="G46">
        <v>0</v>
      </c>
      <c r="H46" s="19">
        <f t="shared" si="3"/>
        <v>72309.114956725665</v>
      </c>
    </row>
    <row r="47" spans="1:8" x14ac:dyDescent="0.3">
      <c r="A47" s="1">
        <f t="shared" si="7"/>
        <v>42</v>
      </c>
      <c r="B47" s="9">
        <f t="shared" si="6"/>
        <v>6</v>
      </c>
      <c r="C47" s="1">
        <f t="shared" si="5"/>
        <v>4</v>
      </c>
      <c r="D47" s="19">
        <f t="shared" si="4"/>
        <v>72309.114956725665</v>
      </c>
      <c r="E47" s="17">
        <f t="shared" si="1"/>
        <v>361.54557478362835</v>
      </c>
      <c r="F47" s="18">
        <f t="shared" si="2"/>
        <v>-1110.2050194164945</v>
      </c>
      <c r="G47">
        <v>0</v>
      </c>
      <c r="H47" s="19">
        <f t="shared" si="3"/>
        <v>71560.455512092798</v>
      </c>
    </row>
    <row r="48" spans="1:8" x14ac:dyDescent="0.3">
      <c r="A48" s="1">
        <f t="shared" si="7"/>
        <v>43</v>
      </c>
      <c r="B48" s="9">
        <f t="shared" si="6"/>
        <v>7</v>
      </c>
      <c r="C48" s="1">
        <f t="shared" si="5"/>
        <v>4</v>
      </c>
      <c r="D48" s="19">
        <f t="shared" si="4"/>
        <v>71560.455512092798</v>
      </c>
      <c r="E48" s="17">
        <f t="shared" si="1"/>
        <v>357.80227756046401</v>
      </c>
      <c r="F48" s="18">
        <f t="shared" si="2"/>
        <v>-1110.2050194164945</v>
      </c>
      <c r="G48">
        <v>0</v>
      </c>
      <c r="H48" s="19">
        <f t="shared" si="3"/>
        <v>70808.052770236769</v>
      </c>
    </row>
    <row r="49" spans="1:8" x14ac:dyDescent="0.3">
      <c r="A49" s="1">
        <f t="shared" si="7"/>
        <v>44</v>
      </c>
      <c r="B49" s="9">
        <f t="shared" si="6"/>
        <v>8</v>
      </c>
      <c r="C49" s="1">
        <f t="shared" si="5"/>
        <v>4</v>
      </c>
      <c r="D49" s="19">
        <f t="shared" si="4"/>
        <v>70808.052770236769</v>
      </c>
      <c r="E49" s="17">
        <f t="shared" si="1"/>
        <v>354.04026385118385</v>
      </c>
      <c r="F49" s="18">
        <f t="shared" si="2"/>
        <v>-1110.2050194164945</v>
      </c>
      <c r="G49">
        <v>0</v>
      </c>
      <c r="H49" s="19">
        <f t="shared" si="3"/>
        <v>70051.888014671465</v>
      </c>
    </row>
    <row r="50" spans="1:8" x14ac:dyDescent="0.3">
      <c r="A50" s="1">
        <f t="shared" si="7"/>
        <v>45</v>
      </c>
      <c r="B50" s="9">
        <f t="shared" si="6"/>
        <v>9</v>
      </c>
      <c r="C50" s="1">
        <f t="shared" si="5"/>
        <v>4</v>
      </c>
      <c r="D50" s="19">
        <f t="shared" si="4"/>
        <v>70051.888014671465</v>
      </c>
      <c r="E50" s="17">
        <f t="shared" si="1"/>
        <v>350.25944007335733</v>
      </c>
      <c r="F50" s="18">
        <f t="shared" si="2"/>
        <v>-1110.2050194164945</v>
      </c>
      <c r="G50">
        <v>0</v>
      </c>
      <c r="H50" s="19">
        <f t="shared" si="3"/>
        <v>69291.942435328325</v>
      </c>
    </row>
    <row r="51" spans="1:8" x14ac:dyDescent="0.3">
      <c r="A51" s="1">
        <f t="shared" si="7"/>
        <v>46</v>
      </c>
      <c r="B51" s="9">
        <f t="shared" si="6"/>
        <v>10</v>
      </c>
      <c r="C51" s="1">
        <f t="shared" si="5"/>
        <v>4</v>
      </c>
      <c r="D51" s="19">
        <f t="shared" si="4"/>
        <v>69291.942435328325</v>
      </c>
      <c r="E51" s="17">
        <f t="shared" si="1"/>
        <v>346.45971217664163</v>
      </c>
      <c r="F51" s="18">
        <f t="shared" si="2"/>
        <v>-1110.2050194164945</v>
      </c>
      <c r="G51">
        <v>0</v>
      </c>
      <c r="H51" s="19">
        <f t="shared" si="3"/>
        <v>68528.197128088475</v>
      </c>
    </row>
    <row r="52" spans="1:8" x14ac:dyDescent="0.3">
      <c r="A52" s="1">
        <f t="shared" si="7"/>
        <v>47</v>
      </c>
      <c r="B52" s="9">
        <f t="shared" si="6"/>
        <v>11</v>
      </c>
      <c r="C52" s="1">
        <f t="shared" si="5"/>
        <v>4</v>
      </c>
      <c r="D52" s="19">
        <f t="shared" si="4"/>
        <v>68528.197128088475</v>
      </c>
      <c r="E52" s="17">
        <f t="shared" si="1"/>
        <v>342.64098564044241</v>
      </c>
      <c r="F52" s="18">
        <f t="shared" si="2"/>
        <v>-1110.2050194164945</v>
      </c>
      <c r="G52">
        <v>0</v>
      </c>
      <c r="H52" s="19">
        <f t="shared" si="3"/>
        <v>67760.633094312419</v>
      </c>
    </row>
    <row r="53" spans="1:8" x14ac:dyDescent="0.3">
      <c r="A53" s="1">
        <f t="shared" si="7"/>
        <v>48</v>
      </c>
      <c r="B53" s="9">
        <f t="shared" si="6"/>
        <v>12</v>
      </c>
      <c r="C53" s="1">
        <f t="shared" si="5"/>
        <v>4</v>
      </c>
      <c r="D53" s="19">
        <f t="shared" si="4"/>
        <v>67760.633094312419</v>
      </c>
      <c r="E53" s="17">
        <f t="shared" si="1"/>
        <v>338.80316547156212</v>
      </c>
      <c r="F53" s="18">
        <f t="shared" si="2"/>
        <v>-1110.2050194164945</v>
      </c>
      <c r="G53">
        <v>0</v>
      </c>
      <c r="H53" s="19">
        <f t="shared" si="3"/>
        <v>66989.231240367488</v>
      </c>
    </row>
    <row r="54" spans="1:8" x14ac:dyDescent="0.3">
      <c r="A54" s="1">
        <f t="shared" si="7"/>
        <v>49</v>
      </c>
      <c r="B54" s="9">
        <f t="shared" si="6"/>
        <v>1</v>
      </c>
      <c r="C54" s="1">
        <f t="shared" si="5"/>
        <v>5</v>
      </c>
      <c r="D54" s="19">
        <f t="shared" si="4"/>
        <v>66989.231240367488</v>
      </c>
      <c r="E54" s="17">
        <f t="shared" si="1"/>
        <v>334.94615620183743</v>
      </c>
      <c r="F54" s="18">
        <f t="shared" si="2"/>
        <v>-1110.2050194164945</v>
      </c>
      <c r="G54">
        <v>0</v>
      </c>
      <c r="H54" s="19">
        <f t="shared" si="3"/>
        <v>66213.972377152837</v>
      </c>
    </row>
    <row r="55" spans="1:8" x14ac:dyDescent="0.3">
      <c r="A55" s="1">
        <f t="shared" si="7"/>
        <v>50</v>
      </c>
      <c r="B55" s="9">
        <f t="shared" si="6"/>
        <v>2</v>
      </c>
      <c r="C55" s="1">
        <f t="shared" si="5"/>
        <v>5</v>
      </c>
      <c r="D55" s="19">
        <f t="shared" si="4"/>
        <v>66213.972377152837</v>
      </c>
      <c r="E55" s="17">
        <f t="shared" si="1"/>
        <v>331.06986188576417</v>
      </c>
      <c r="F55" s="18">
        <f t="shared" si="2"/>
        <v>-1110.2050194164945</v>
      </c>
      <c r="G55">
        <v>0</v>
      </c>
      <c r="H55" s="19">
        <f t="shared" si="3"/>
        <v>65434.837219622117</v>
      </c>
    </row>
    <row r="56" spans="1:8" x14ac:dyDescent="0.3">
      <c r="A56" s="1">
        <f t="shared" si="7"/>
        <v>51</v>
      </c>
      <c r="B56" s="9">
        <f t="shared" si="6"/>
        <v>3</v>
      </c>
      <c r="C56" s="1">
        <f t="shared" si="5"/>
        <v>5</v>
      </c>
      <c r="D56" s="19">
        <f t="shared" si="4"/>
        <v>65434.837219622117</v>
      </c>
      <c r="E56" s="17">
        <f t="shared" si="1"/>
        <v>327.17418609811057</v>
      </c>
      <c r="F56" s="18">
        <f t="shared" si="2"/>
        <v>-1110.2050194164945</v>
      </c>
      <c r="G56">
        <v>0</v>
      </c>
      <c r="H56" s="19">
        <f t="shared" si="3"/>
        <v>64651.806386303739</v>
      </c>
    </row>
    <row r="57" spans="1:8" x14ac:dyDescent="0.3">
      <c r="A57" s="1">
        <f t="shared" si="7"/>
        <v>52</v>
      </c>
      <c r="B57" s="9">
        <f t="shared" si="6"/>
        <v>4</v>
      </c>
      <c r="C57" s="1">
        <f t="shared" si="5"/>
        <v>5</v>
      </c>
      <c r="D57" s="19">
        <f t="shared" si="4"/>
        <v>64651.806386303739</v>
      </c>
      <c r="E57" s="17">
        <f t="shared" si="1"/>
        <v>323.25903193151868</v>
      </c>
      <c r="F57" s="18">
        <f t="shared" si="2"/>
        <v>-1110.2050194164945</v>
      </c>
      <c r="G57">
        <v>0</v>
      </c>
      <c r="H57" s="19">
        <f t="shared" si="3"/>
        <v>63864.860398818768</v>
      </c>
    </row>
    <row r="58" spans="1:8" x14ac:dyDescent="0.3">
      <c r="A58" s="1">
        <f t="shared" si="7"/>
        <v>53</v>
      </c>
      <c r="B58" s="9">
        <f t="shared" si="6"/>
        <v>5</v>
      </c>
      <c r="C58" s="1">
        <f t="shared" si="5"/>
        <v>5</v>
      </c>
      <c r="D58" s="19">
        <f t="shared" si="4"/>
        <v>63864.860398818768</v>
      </c>
      <c r="E58" s="17">
        <f t="shared" si="1"/>
        <v>319.32430199409384</v>
      </c>
      <c r="F58" s="18">
        <f t="shared" si="2"/>
        <v>-1110.2050194164945</v>
      </c>
      <c r="G58">
        <v>0</v>
      </c>
      <c r="H58" s="19">
        <f t="shared" si="3"/>
        <v>63073.979681396369</v>
      </c>
    </row>
    <row r="59" spans="1:8" x14ac:dyDescent="0.3">
      <c r="A59" s="1">
        <f t="shared" si="7"/>
        <v>54</v>
      </c>
      <c r="B59" s="9">
        <f t="shared" si="6"/>
        <v>6</v>
      </c>
      <c r="C59" s="1">
        <f t="shared" si="5"/>
        <v>5</v>
      </c>
      <c r="D59" s="19">
        <f t="shared" si="4"/>
        <v>63073.979681396369</v>
      </c>
      <c r="E59" s="17">
        <f t="shared" si="1"/>
        <v>315.36989840698186</v>
      </c>
      <c r="F59" s="18">
        <f t="shared" si="2"/>
        <v>-1110.2050194164945</v>
      </c>
      <c r="G59">
        <v>0</v>
      </c>
      <c r="H59" s="19">
        <f t="shared" si="3"/>
        <v>62279.144560386863</v>
      </c>
    </row>
    <row r="60" spans="1:8" x14ac:dyDescent="0.3">
      <c r="A60" s="1">
        <f t="shared" si="7"/>
        <v>55</v>
      </c>
      <c r="B60" s="9">
        <f t="shared" si="6"/>
        <v>7</v>
      </c>
      <c r="C60" s="1">
        <f t="shared" si="5"/>
        <v>5</v>
      </c>
      <c r="D60" s="19">
        <f t="shared" si="4"/>
        <v>62279.144560386863</v>
      </c>
      <c r="E60" s="17">
        <f t="shared" si="1"/>
        <v>311.39572280193431</v>
      </c>
      <c r="F60" s="18">
        <f t="shared" si="2"/>
        <v>-1110.2050194164945</v>
      </c>
      <c r="G60">
        <v>0</v>
      </c>
      <c r="H60" s="19">
        <f t="shared" si="3"/>
        <v>61480.335263772307</v>
      </c>
    </row>
    <row r="61" spans="1:8" x14ac:dyDescent="0.3">
      <c r="A61" s="1">
        <f t="shared" si="7"/>
        <v>56</v>
      </c>
      <c r="B61" s="9">
        <f t="shared" si="6"/>
        <v>8</v>
      </c>
      <c r="C61" s="1">
        <f t="shared" si="5"/>
        <v>5</v>
      </c>
      <c r="D61" s="19">
        <f t="shared" si="4"/>
        <v>61480.335263772307</v>
      </c>
      <c r="E61" s="17">
        <f t="shared" si="1"/>
        <v>307.40167631886152</v>
      </c>
      <c r="F61" s="18">
        <f t="shared" si="2"/>
        <v>-1110.2050194164945</v>
      </c>
      <c r="G61">
        <v>0</v>
      </c>
      <c r="H61" s="19">
        <f t="shared" si="3"/>
        <v>60677.531920674679</v>
      </c>
    </row>
    <row r="62" spans="1:8" x14ac:dyDescent="0.3">
      <c r="A62" s="1">
        <f t="shared" si="7"/>
        <v>57</v>
      </c>
      <c r="B62" s="9">
        <f t="shared" si="6"/>
        <v>9</v>
      </c>
      <c r="C62" s="1">
        <f t="shared" si="5"/>
        <v>5</v>
      </c>
      <c r="D62" s="19">
        <f t="shared" si="4"/>
        <v>60677.531920674679</v>
      </c>
      <c r="E62" s="17">
        <f t="shared" si="1"/>
        <v>303.38765960337338</v>
      </c>
      <c r="F62" s="18">
        <f t="shared" si="2"/>
        <v>-1110.2050194164945</v>
      </c>
      <c r="G62">
        <v>0</v>
      </c>
      <c r="H62" s="19">
        <f t="shared" si="3"/>
        <v>59870.714560861561</v>
      </c>
    </row>
    <row r="63" spans="1:8" x14ac:dyDescent="0.3">
      <c r="A63" s="1">
        <f t="shared" si="7"/>
        <v>58</v>
      </c>
      <c r="B63" s="9">
        <f t="shared" si="6"/>
        <v>10</v>
      </c>
      <c r="C63" s="1">
        <f t="shared" si="5"/>
        <v>5</v>
      </c>
      <c r="D63" s="19">
        <f t="shared" si="4"/>
        <v>59870.714560861561</v>
      </c>
      <c r="E63" s="17">
        <f t="shared" si="1"/>
        <v>299.35357280430782</v>
      </c>
      <c r="F63" s="18">
        <f t="shared" si="2"/>
        <v>-1110.2050194164945</v>
      </c>
      <c r="G63">
        <v>0</v>
      </c>
      <c r="H63" s="19">
        <f t="shared" si="3"/>
        <v>59059.863114249376</v>
      </c>
    </row>
    <row r="64" spans="1:8" x14ac:dyDescent="0.3">
      <c r="A64" s="1">
        <f t="shared" si="7"/>
        <v>59</v>
      </c>
      <c r="B64" s="9">
        <f t="shared" si="6"/>
        <v>11</v>
      </c>
      <c r="C64" s="1">
        <f t="shared" si="5"/>
        <v>5</v>
      </c>
      <c r="D64" s="19">
        <f t="shared" si="4"/>
        <v>59059.863114249376</v>
      </c>
      <c r="E64" s="17">
        <f t="shared" si="1"/>
        <v>295.29931557124689</v>
      </c>
      <c r="F64" s="18">
        <f t="shared" si="2"/>
        <v>-1110.2050194164945</v>
      </c>
      <c r="G64">
        <v>0</v>
      </c>
      <c r="H64" s="19">
        <f t="shared" si="3"/>
        <v>58244.957410404131</v>
      </c>
    </row>
    <row r="65" spans="1:8" x14ac:dyDescent="0.3">
      <c r="A65" s="1">
        <f t="shared" si="7"/>
        <v>60</v>
      </c>
      <c r="B65" s="9">
        <f t="shared" si="6"/>
        <v>12</v>
      </c>
      <c r="C65" s="1">
        <f t="shared" si="5"/>
        <v>5</v>
      </c>
      <c r="D65" s="19">
        <f t="shared" si="4"/>
        <v>58244.957410404131</v>
      </c>
      <c r="E65" s="17">
        <f t="shared" si="1"/>
        <v>291.22478705202064</v>
      </c>
      <c r="F65" s="18">
        <f t="shared" si="2"/>
        <v>-1110.2050194164945</v>
      </c>
      <c r="G65">
        <v>0</v>
      </c>
      <c r="H65" s="19">
        <f t="shared" si="3"/>
        <v>57425.977178039662</v>
      </c>
    </row>
    <row r="66" spans="1:8" x14ac:dyDescent="0.3">
      <c r="A66" s="1">
        <f t="shared" si="7"/>
        <v>61</v>
      </c>
      <c r="B66" s="9">
        <f t="shared" si="6"/>
        <v>1</v>
      </c>
      <c r="C66" s="1">
        <f t="shared" si="5"/>
        <v>6</v>
      </c>
      <c r="D66" s="19">
        <f t="shared" si="4"/>
        <v>57425.977178039662</v>
      </c>
      <c r="E66" s="17">
        <f t="shared" si="1"/>
        <v>287.1298858901983</v>
      </c>
      <c r="F66" s="18">
        <f t="shared" si="2"/>
        <v>-1110.2050194164945</v>
      </c>
      <c r="G66">
        <v>0</v>
      </c>
      <c r="H66" s="19">
        <f t="shared" si="3"/>
        <v>56602.902044513372</v>
      </c>
    </row>
    <row r="67" spans="1:8" x14ac:dyDescent="0.3">
      <c r="A67" s="1">
        <f t="shared" si="7"/>
        <v>62</v>
      </c>
      <c r="B67" s="9">
        <f t="shared" si="6"/>
        <v>2</v>
      </c>
      <c r="C67" s="1">
        <f t="shared" si="5"/>
        <v>6</v>
      </c>
      <c r="D67" s="19">
        <f t="shared" si="4"/>
        <v>56602.902044513372</v>
      </c>
      <c r="E67" s="17">
        <f t="shared" si="1"/>
        <v>283.01451022256686</v>
      </c>
      <c r="F67" s="18">
        <f t="shared" si="2"/>
        <v>-1110.2050194164945</v>
      </c>
      <c r="G67">
        <v>0</v>
      </c>
      <c r="H67" s="19">
        <f t="shared" si="3"/>
        <v>55775.711535319446</v>
      </c>
    </row>
    <row r="68" spans="1:8" x14ac:dyDescent="0.3">
      <c r="A68" s="1">
        <f t="shared" si="7"/>
        <v>63</v>
      </c>
      <c r="B68" s="9">
        <f t="shared" si="6"/>
        <v>3</v>
      </c>
      <c r="C68" s="1">
        <f t="shared" si="5"/>
        <v>6</v>
      </c>
      <c r="D68" s="19">
        <f t="shared" si="4"/>
        <v>55775.711535319446</v>
      </c>
      <c r="E68" s="17">
        <f t="shared" si="1"/>
        <v>278.87855767659721</v>
      </c>
      <c r="F68" s="18">
        <f t="shared" si="2"/>
        <v>-1110.2050194164945</v>
      </c>
      <c r="G68">
        <v>0</v>
      </c>
      <c r="H68" s="19">
        <f t="shared" si="3"/>
        <v>54944.385073579549</v>
      </c>
    </row>
    <row r="69" spans="1:8" x14ac:dyDescent="0.3">
      <c r="A69" s="1">
        <f t="shared" si="7"/>
        <v>64</v>
      </c>
      <c r="B69" s="9">
        <f t="shared" si="6"/>
        <v>4</v>
      </c>
      <c r="C69" s="1">
        <f t="shared" si="5"/>
        <v>6</v>
      </c>
      <c r="D69" s="19">
        <f t="shared" si="4"/>
        <v>54944.385073579549</v>
      </c>
      <c r="E69" s="17">
        <f t="shared" si="1"/>
        <v>274.72192536789777</v>
      </c>
      <c r="F69" s="18">
        <f t="shared" si="2"/>
        <v>-1110.2050194164945</v>
      </c>
      <c r="G69">
        <v>0</v>
      </c>
      <c r="H69" s="19">
        <f t="shared" si="3"/>
        <v>54108.901979530958</v>
      </c>
    </row>
    <row r="70" spans="1:8" x14ac:dyDescent="0.3">
      <c r="A70" s="1">
        <f t="shared" si="7"/>
        <v>65</v>
      </c>
      <c r="B70" s="9">
        <f t="shared" si="6"/>
        <v>5</v>
      </c>
      <c r="C70" s="1">
        <f t="shared" si="5"/>
        <v>6</v>
      </c>
      <c r="D70" s="19">
        <f t="shared" si="4"/>
        <v>54108.901979530958</v>
      </c>
      <c r="E70" s="17">
        <f t="shared" si="1"/>
        <v>270.54450989765479</v>
      </c>
      <c r="F70" s="18">
        <f t="shared" si="2"/>
        <v>-1110.2050194164945</v>
      </c>
      <c r="G70">
        <v>0</v>
      </c>
      <c r="H70" s="19">
        <f t="shared" si="3"/>
        <v>53269.241470012123</v>
      </c>
    </row>
    <row r="71" spans="1:8" x14ac:dyDescent="0.3">
      <c r="A71" s="1">
        <f t="shared" si="7"/>
        <v>66</v>
      </c>
      <c r="B71" s="9">
        <f t="shared" si="6"/>
        <v>6</v>
      </c>
      <c r="C71" s="1">
        <f t="shared" si="5"/>
        <v>6</v>
      </c>
      <c r="D71" s="19">
        <f t="shared" si="4"/>
        <v>53269.241470012123</v>
      </c>
      <c r="E71" s="17">
        <f t="shared" ref="E71:E134" si="8">IF(C71&lt;=$M$5,D71*($M$4/$M$6),0)</f>
        <v>266.34620735006064</v>
      </c>
      <c r="F71" s="18">
        <f t="shared" ref="F71:F134" si="9">IF(C71&lt;=$M$5,-$M$10,0)</f>
        <v>-1110.2050194164945</v>
      </c>
      <c r="G71">
        <v>0</v>
      </c>
      <c r="H71" s="19">
        <f t="shared" ref="H71:H134" si="10">D71+E71+F71</f>
        <v>52425.382657945695</v>
      </c>
    </row>
    <row r="72" spans="1:8" x14ac:dyDescent="0.3">
      <c r="A72" s="1">
        <f t="shared" si="7"/>
        <v>67</v>
      </c>
      <c r="B72" s="9">
        <f t="shared" si="6"/>
        <v>7</v>
      </c>
      <c r="C72" s="1">
        <f t="shared" si="5"/>
        <v>6</v>
      </c>
      <c r="D72" s="19">
        <f t="shared" ref="D72:D135" si="11">H71</f>
        <v>52425.382657945695</v>
      </c>
      <c r="E72" s="17">
        <f t="shared" si="8"/>
        <v>262.12691328972846</v>
      </c>
      <c r="F72" s="18">
        <f t="shared" si="9"/>
        <v>-1110.2050194164945</v>
      </c>
      <c r="G72">
        <v>0</v>
      </c>
      <c r="H72" s="19">
        <f t="shared" si="10"/>
        <v>51577.304551818932</v>
      </c>
    </row>
    <row r="73" spans="1:8" x14ac:dyDescent="0.3">
      <c r="A73" s="1">
        <f t="shared" si="7"/>
        <v>68</v>
      </c>
      <c r="B73" s="9">
        <f t="shared" si="6"/>
        <v>8</v>
      </c>
      <c r="C73" s="1">
        <f t="shared" si="5"/>
        <v>6</v>
      </c>
      <c r="D73" s="19">
        <f t="shared" si="11"/>
        <v>51577.304551818932</v>
      </c>
      <c r="E73" s="17">
        <f t="shared" si="8"/>
        <v>257.88652275909465</v>
      </c>
      <c r="F73" s="18">
        <f t="shared" si="9"/>
        <v>-1110.2050194164945</v>
      </c>
      <c r="G73">
        <v>0</v>
      </c>
      <c r="H73" s="19">
        <f t="shared" si="10"/>
        <v>50724.986055161535</v>
      </c>
    </row>
    <row r="74" spans="1:8" x14ac:dyDescent="0.3">
      <c r="A74" s="1">
        <f t="shared" si="7"/>
        <v>69</v>
      </c>
      <c r="B74" s="9">
        <f t="shared" si="6"/>
        <v>9</v>
      </c>
      <c r="C74" s="1">
        <f t="shared" si="5"/>
        <v>6</v>
      </c>
      <c r="D74" s="19">
        <f t="shared" si="11"/>
        <v>50724.986055161535</v>
      </c>
      <c r="E74" s="17">
        <f t="shared" si="8"/>
        <v>253.62493027580769</v>
      </c>
      <c r="F74" s="18">
        <f t="shared" si="9"/>
        <v>-1110.2050194164945</v>
      </c>
      <c r="G74">
        <v>0</v>
      </c>
      <c r="H74" s="19">
        <f t="shared" si="10"/>
        <v>49868.405966020851</v>
      </c>
    </row>
    <row r="75" spans="1:8" x14ac:dyDescent="0.3">
      <c r="A75" s="1">
        <f t="shared" si="7"/>
        <v>70</v>
      </c>
      <c r="B75" s="9">
        <f t="shared" si="6"/>
        <v>10</v>
      </c>
      <c r="C75" s="1">
        <f t="shared" si="5"/>
        <v>6</v>
      </c>
      <c r="D75" s="19">
        <f t="shared" si="11"/>
        <v>49868.405966020851</v>
      </c>
      <c r="E75" s="17">
        <f t="shared" si="8"/>
        <v>249.34202983010425</v>
      </c>
      <c r="F75" s="18">
        <f t="shared" si="9"/>
        <v>-1110.2050194164945</v>
      </c>
      <c r="G75">
        <v>0</v>
      </c>
      <c r="H75" s="19">
        <f t="shared" si="10"/>
        <v>49007.542976434466</v>
      </c>
    </row>
    <row r="76" spans="1:8" x14ac:dyDescent="0.3">
      <c r="A76" s="1">
        <f t="shared" si="7"/>
        <v>71</v>
      </c>
      <c r="B76" s="9">
        <f t="shared" si="6"/>
        <v>11</v>
      </c>
      <c r="C76" s="1">
        <f t="shared" si="5"/>
        <v>6</v>
      </c>
      <c r="D76" s="19">
        <f t="shared" si="11"/>
        <v>49007.542976434466</v>
      </c>
      <c r="E76" s="17">
        <f t="shared" si="8"/>
        <v>245.03771488217234</v>
      </c>
      <c r="F76" s="18">
        <f t="shared" si="9"/>
        <v>-1110.2050194164945</v>
      </c>
      <c r="G76">
        <v>0</v>
      </c>
      <c r="H76" s="19">
        <f t="shared" si="10"/>
        <v>48142.375671900147</v>
      </c>
    </row>
    <row r="77" spans="1:8" x14ac:dyDescent="0.3">
      <c r="A77" s="1">
        <f t="shared" si="7"/>
        <v>72</v>
      </c>
      <c r="B77" s="9">
        <f t="shared" si="6"/>
        <v>12</v>
      </c>
      <c r="C77" s="1">
        <f t="shared" si="5"/>
        <v>6</v>
      </c>
      <c r="D77" s="19">
        <f t="shared" si="11"/>
        <v>48142.375671900147</v>
      </c>
      <c r="E77" s="17">
        <f t="shared" si="8"/>
        <v>240.71187835950073</v>
      </c>
      <c r="F77" s="18">
        <f t="shared" si="9"/>
        <v>-1110.2050194164945</v>
      </c>
      <c r="G77">
        <v>0</v>
      </c>
      <c r="H77" s="19">
        <f t="shared" si="10"/>
        <v>47272.882530843155</v>
      </c>
    </row>
    <row r="78" spans="1:8" x14ac:dyDescent="0.3">
      <c r="A78" s="1">
        <f t="shared" si="7"/>
        <v>73</v>
      </c>
      <c r="B78" s="9">
        <f t="shared" si="6"/>
        <v>1</v>
      </c>
      <c r="C78" s="1">
        <f t="shared" si="5"/>
        <v>7</v>
      </c>
      <c r="D78" s="19">
        <f t="shared" si="11"/>
        <v>47272.882530843155</v>
      </c>
      <c r="E78" s="17">
        <f t="shared" si="8"/>
        <v>236.36441265421578</v>
      </c>
      <c r="F78" s="18">
        <f t="shared" si="9"/>
        <v>-1110.2050194164945</v>
      </c>
      <c r="G78">
        <v>0</v>
      </c>
      <c r="H78" s="19">
        <f t="shared" si="10"/>
        <v>46399.041924080877</v>
      </c>
    </row>
    <row r="79" spans="1:8" x14ac:dyDescent="0.3">
      <c r="A79" s="1">
        <f t="shared" si="7"/>
        <v>74</v>
      </c>
      <c r="B79" s="9">
        <f t="shared" si="6"/>
        <v>2</v>
      </c>
      <c r="C79" s="1">
        <f t="shared" si="5"/>
        <v>7</v>
      </c>
      <c r="D79" s="19">
        <f t="shared" si="11"/>
        <v>46399.041924080877</v>
      </c>
      <c r="E79" s="17">
        <f t="shared" si="8"/>
        <v>231.99520962040438</v>
      </c>
      <c r="F79" s="18">
        <f t="shared" si="9"/>
        <v>-1110.2050194164945</v>
      </c>
      <c r="G79">
        <v>0</v>
      </c>
      <c r="H79" s="19">
        <f t="shared" si="10"/>
        <v>45520.832114284793</v>
      </c>
    </row>
    <row r="80" spans="1:8" x14ac:dyDescent="0.3">
      <c r="A80" s="1">
        <f t="shared" si="7"/>
        <v>75</v>
      </c>
      <c r="B80" s="9">
        <f t="shared" si="6"/>
        <v>3</v>
      </c>
      <c r="C80" s="1">
        <f t="shared" si="5"/>
        <v>7</v>
      </c>
      <c r="D80" s="19">
        <f t="shared" si="11"/>
        <v>45520.832114284793</v>
      </c>
      <c r="E80" s="17">
        <f t="shared" si="8"/>
        <v>227.60416057142396</v>
      </c>
      <c r="F80" s="18">
        <f t="shared" si="9"/>
        <v>-1110.2050194164945</v>
      </c>
      <c r="G80">
        <v>0</v>
      </c>
      <c r="H80" s="19">
        <f t="shared" si="10"/>
        <v>44638.231255439729</v>
      </c>
    </row>
    <row r="81" spans="1:8" x14ac:dyDescent="0.3">
      <c r="A81" s="1">
        <f t="shared" si="7"/>
        <v>76</v>
      </c>
      <c r="B81" s="9">
        <f t="shared" si="6"/>
        <v>4</v>
      </c>
      <c r="C81" s="1">
        <f t="shared" si="5"/>
        <v>7</v>
      </c>
      <c r="D81" s="19">
        <f t="shared" si="11"/>
        <v>44638.231255439729</v>
      </c>
      <c r="E81" s="17">
        <f t="shared" si="8"/>
        <v>223.19115627719864</v>
      </c>
      <c r="F81" s="18">
        <f t="shared" si="9"/>
        <v>-1110.2050194164945</v>
      </c>
      <c r="G81">
        <v>0</v>
      </c>
      <c r="H81" s="19">
        <f t="shared" si="10"/>
        <v>43751.217392300437</v>
      </c>
    </row>
    <row r="82" spans="1:8" x14ac:dyDescent="0.3">
      <c r="A82" s="1">
        <f t="shared" si="7"/>
        <v>77</v>
      </c>
      <c r="B82" s="9">
        <f t="shared" si="6"/>
        <v>5</v>
      </c>
      <c r="C82" s="1">
        <f t="shared" ref="C82:C145" si="12">C70+1</f>
        <v>7</v>
      </c>
      <c r="D82" s="19">
        <f t="shared" si="11"/>
        <v>43751.217392300437</v>
      </c>
      <c r="E82" s="17">
        <f t="shared" si="8"/>
        <v>218.75608696150221</v>
      </c>
      <c r="F82" s="18">
        <f t="shared" si="9"/>
        <v>-1110.2050194164945</v>
      </c>
      <c r="G82">
        <v>0</v>
      </c>
      <c r="H82" s="19">
        <f t="shared" si="10"/>
        <v>42859.768459845451</v>
      </c>
    </row>
    <row r="83" spans="1:8" x14ac:dyDescent="0.3">
      <c r="A83" s="1">
        <f t="shared" si="7"/>
        <v>78</v>
      </c>
      <c r="B83" s="9">
        <f t="shared" ref="B83:B146" si="13">B71</f>
        <v>6</v>
      </c>
      <c r="C83" s="1">
        <f t="shared" si="12"/>
        <v>7</v>
      </c>
      <c r="D83" s="19">
        <f t="shared" si="11"/>
        <v>42859.768459845451</v>
      </c>
      <c r="E83" s="17">
        <f t="shared" si="8"/>
        <v>214.29884229922726</v>
      </c>
      <c r="F83" s="18">
        <f t="shared" si="9"/>
        <v>-1110.2050194164945</v>
      </c>
      <c r="G83">
        <v>0</v>
      </c>
      <c r="H83" s="19">
        <f t="shared" si="10"/>
        <v>41963.862282728187</v>
      </c>
    </row>
    <row r="84" spans="1:8" x14ac:dyDescent="0.3">
      <c r="A84" s="1">
        <f t="shared" si="7"/>
        <v>79</v>
      </c>
      <c r="B84" s="9">
        <f t="shared" si="13"/>
        <v>7</v>
      </c>
      <c r="C84" s="1">
        <f t="shared" si="12"/>
        <v>7</v>
      </c>
      <c r="D84" s="19">
        <f t="shared" si="11"/>
        <v>41963.862282728187</v>
      </c>
      <c r="E84" s="17">
        <f t="shared" si="8"/>
        <v>209.81931141364095</v>
      </c>
      <c r="F84" s="18">
        <f t="shared" si="9"/>
        <v>-1110.2050194164945</v>
      </c>
      <c r="G84">
        <v>0</v>
      </c>
      <c r="H84" s="19">
        <f t="shared" si="10"/>
        <v>41063.476574725333</v>
      </c>
    </row>
    <row r="85" spans="1:8" x14ac:dyDescent="0.3">
      <c r="A85" s="1">
        <f t="shared" si="7"/>
        <v>80</v>
      </c>
      <c r="B85" s="9">
        <f t="shared" si="13"/>
        <v>8</v>
      </c>
      <c r="C85" s="1">
        <f t="shared" si="12"/>
        <v>7</v>
      </c>
      <c r="D85" s="19">
        <f t="shared" si="11"/>
        <v>41063.476574725333</v>
      </c>
      <c r="E85" s="17">
        <f t="shared" si="8"/>
        <v>205.31738287362668</v>
      </c>
      <c r="F85" s="18">
        <f t="shared" si="9"/>
        <v>-1110.2050194164945</v>
      </c>
      <c r="G85">
        <v>0</v>
      </c>
      <c r="H85" s="19">
        <f t="shared" si="10"/>
        <v>40158.588938182467</v>
      </c>
    </row>
    <row r="86" spans="1:8" x14ac:dyDescent="0.3">
      <c r="A86" s="1">
        <f t="shared" si="7"/>
        <v>81</v>
      </c>
      <c r="B86" s="9">
        <f t="shared" si="13"/>
        <v>9</v>
      </c>
      <c r="C86" s="1">
        <f t="shared" si="12"/>
        <v>7</v>
      </c>
      <c r="D86" s="19">
        <f t="shared" si="11"/>
        <v>40158.588938182467</v>
      </c>
      <c r="E86" s="17">
        <f t="shared" si="8"/>
        <v>200.79294469091235</v>
      </c>
      <c r="F86" s="18">
        <f t="shared" si="9"/>
        <v>-1110.2050194164945</v>
      </c>
      <c r="G86">
        <v>0</v>
      </c>
      <c r="H86" s="19">
        <f t="shared" si="10"/>
        <v>39249.176863456887</v>
      </c>
    </row>
    <row r="87" spans="1:8" x14ac:dyDescent="0.3">
      <c r="A87" s="1">
        <f t="shared" ref="A87:A150" si="14">A86+1</f>
        <v>82</v>
      </c>
      <c r="B87" s="9">
        <f t="shared" si="13"/>
        <v>10</v>
      </c>
      <c r="C87" s="1">
        <f t="shared" si="12"/>
        <v>7</v>
      </c>
      <c r="D87" s="19">
        <f t="shared" si="11"/>
        <v>39249.176863456887</v>
      </c>
      <c r="E87" s="17">
        <f t="shared" si="8"/>
        <v>196.24588431728444</v>
      </c>
      <c r="F87" s="18">
        <f t="shared" si="9"/>
        <v>-1110.2050194164945</v>
      </c>
      <c r="G87">
        <v>0</v>
      </c>
      <c r="H87" s="19">
        <f t="shared" si="10"/>
        <v>38335.217728357682</v>
      </c>
    </row>
    <row r="88" spans="1:8" x14ac:dyDescent="0.3">
      <c r="A88" s="1">
        <f t="shared" si="14"/>
        <v>83</v>
      </c>
      <c r="B88" s="9">
        <f t="shared" si="13"/>
        <v>11</v>
      </c>
      <c r="C88" s="1">
        <f t="shared" si="12"/>
        <v>7</v>
      </c>
      <c r="D88" s="19">
        <f t="shared" si="11"/>
        <v>38335.217728357682</v>
      </c>
      <c r="E88" s="17">
        <f t="shared" si="8"/>
        <v>191.67608864178843</v>
      </c>
      <c r="F88" s="18">
        <f t="shared" si="9"/>
        <v>-1110.2050194164945</v>
      </c>
      <c r="G88">
        <v>0</v>
      </c>
      <c r="H88" s="19">
        <f t="shared" si="10"/>
        <v>37416.688797582981</v>
      </c>
    </row>
    <row r="89" spans="1:8" x14ac:dyDescent="0.3">
      <c r="A89" s="1">
        <f t="shared" si="14"/>
        <v>84</v>
      </c>
      <c r="B89" s="9">
        <f t="shared" si="13"/>
        <v>12</v>
      </c>
      <c r="C89" s="1">
        <f t="shared" si="12"/>
        <v>7</v>
      </c>
      <c r="D89" s="19">
        <f t="shared" si="11"/>
        <v>37416.688797582981</v>
      </c>
      <c r="E89" s="17">
        <f t="shared" si="8"/>
        <v>187.0834439879149</v>
      </c>
      <c r="F89" s="18">
        <f t="shared" si="9"/>
        <v>-1110.2050194164945</v>
      </c>
      <c r="G89">
        <v>0</v>
      </c>
      <c r="H89" s="19">
        <f t="shared" si="10"/>
        <v>36493.567222154408</v>
      </c>
    </row>
    <row r="90" spans="1:8" x14ac:dyDescent="0.3">
      <c r="A90" s="1">
        <f t="shared" si="14"/>
        <v>85</v>
      </c>
      <c r="B90" s="9">
        <f t="shared" si="13"/>
        <v>1</v>
      </c>
      <c r="C90" s="1">
        <f t="shared" si="12"/>
        <v>8</v>
      </c>
      <c r="D90" s="19">
        <f t="shared" si="11"/>
        <v>36493.567222154408</v>
      </c>
      <c r="E90" s="17">
        <f t="shared" si="8"/>
        <v>182.46783611077205</v>
      </c>
      <c r="F90" s="18">
        <f t="shared" si="9"/>
        <v>-1110.2050194164945</v>
      </c>
      <c r="G90">
        <v>0</v>
      </c>
      <c r="H90" s="19">
        <f t="shared" si="10"/>
        <v>35565.83003884869</v>
      </c>
    </row>
    <row r="91" spans="1:8" x14ac:dyDescent="0.3">
      <c r="A91" s="1">
        <f t="shared" si="14"/>
        <v>86</v>
      </c>
      <c r="B91" s="9">
        <f t="shared" si="13"/>
        <v>2</v>
      </c>
      <c r="C91" s="1">
        <f t="shared" si="12"/>
        <v>8</v>
      </c>
      <c r="D91" s="19">
        <f t="shared" si="11"/>
        <v>35565.83003884869</v>
      </c>
      <c r="E91" s="17">
        <f t="shared" si="8"/>
        <v>177.82915019424345</v>
      </c>
      <c r="F91" s="18">
        <f t="shared" si="9"/>
        <v>-1110.2050194164945</v>
      </c>
      <c r="G91">
        <v>0</v>
      </c>
      <c r="H91" s="19">
        <f t="shared" si="10"/>
        <v>34633.454169626442</v>
      </c>
    </row>
    <row r="92" spans="1:8" x14ac:dyDescent="0.3">
      <c r="A92" s="1">
        <f t="shared" si="14"/>
        <v>87</v>
      </c>
      <c r="B92" s="9">
        <f t="shared" si="13"/>
        <v>3</v>
      </c>
      <c r="C92" s="1">
        <f t="shared" si="12"/>
        <v>8</v>
      </c>
      <c r="D92" s="19">
        <f t="shared" si="11"/>
        <v>34633.454169626442</v>
      </c>
      <c r="E92" s="17">
        <f t="shared" si="8"/>
        <v>173.1672708481322</v>
      </c>
      <c r="F92" s="18">
        <f t="shared" si="9"/>
        <v>-1110.2050194164945</v>
      </c>
      <c r="G92">
        <v>0</v>
      </c>
      <c r="H92" s="19">
        <f t="shared" si="10"/>
        <v>33696.416421058086</v>
      </c>
    </row>
    <row r="93" spans="1:8" x14ac:dyDescent="0.3">
      <c r="A93" s="1">
        <f t="shared" si="14"/>
        <v>88</v>
      </c>
      <c r="B93" s="9">
        <f t="shared" si="13"/>
        <v>4</v>
      </c>
      <c r="C93" s="1">
        <f t="shared" si="12"/>
        <v>8</v>
      </c>
      <c r="D93" s="19">
        <f t="shared" si="11"/>
        <v>33696.416421058086</v>
      </c>
      <c r="E93" s="17">
        <f t="shared" si="8"/>
        <v>168.48208210529043</v>
      </c>
      <c r="F93" s="18">
        <f t="shared" si="9"/>
        <v>-1110.2050194164945</v>
      </c>
      <c r="G93">
        <v>0</v>
      </c>
      <c r="H93" s="19">
        <f t="shared" si="10"/>
        <v>32754.693483746883</v>
      </c>
    </row>
    <row r="94" spans="1:8" x14ac:dyDescent="0.3">
      <c r="A94" s="1">
        <f t="shared" si="14"/>
        <v>89</v>
      </c>
      <c r="B94" s="9">
        <f t="shared" si="13"/>
        <v>5</v>
      </c>
      <c r="C94" s="1">
        <f t="shared" si="12"/>
        <v>8</v>
      </c>
      <c r="D94" s="19">
        <f t="shared" si="11"/>
        <v>32754.693483746883</v>
      </c>
      <c r="E94" s="17">
        <f t="shared" si="8"/>
        <v>163.77346741873441</v>
      </c>
      <c r="F94" s="18">
        <f t="shared" si="9"/>
        <v>-1110.2050194164945</v>
      </c>
      <c r="G94">
        <v>0</v>
      </c>
      <c r="H94" s="19">
        <f t="shared" si="10"/>
        <v>31808.261931749123</v>
      </c>
    </row>
    <row r="95" spans="1:8" x14ac:dyDescent="0.3">
      <c r="A95" s="1">
        <f t="shared" si="14"/>
        <v>90</v>
      </c>
      <c r="B95" s="9">
        <f t="shared" si="13"/>
        <v>6</v>
      </c>
      <c r="C95" s="1">
        <f t="shared" si="12"/>
        <v>8</v>
      </c>
      <c r="D95" s="19">
        <f t="shared" si="11"/>
        <v>31808.261931749123</v>
      </c>
      <c r="E95" s="17">
        <f t="shared" si="8"/>
        <v>159.0413096587456</v>
      </c>
      <c r="F95" s="18">
        <f t="shared" si="9"/>
        <v>-1110.2050194164945</v>
      </c>
      <c r="G95">
        <v>0</v>
      </c>
      <c r="H95" s="19">
        <f t="shared" si="10"/>
        <v>30857.098221991375</v>
      </c>
    </row>
    <row r="96" spans="1:8" x14ac:dyDescent="0.3">
      <c r="A96" s="1">
        <f t="shared" si="14"/>
        <v>91</v>
      </c>
      <c r="B96" s="9">
        <f t="shared" si="13"/>
        <v>7</v>
      </c>
      <c r="C96" s="1">
        <f t="shared" si="12"/>
        <v>8</v>
      </c>
      <c r="D96" s="19">
        <f t="shared" si="11"/>
        <v>30857.098221991375</v>
      </c>
      <c r="E96" s="17">
        <f t="shared" si="8"/>
        <v>154.28549110995687</v>
      </c>
      <c r="F96" s="18">
        <f t="shared" si="9"/>
        <v>-1110.2050194164945</v>
      </c>
      <c r="G96">
        <v>0</v>
      </c>
      <c r="H96" s="19">
        <f t="shared" si="10"/>
        <v>29901.178693684837</v>
      </c>
    </row>
    <row r="97" spans="1:8" x14ac:dyDescent="0.3">
      <c r="A97" s="1">
        <f t="shared" si="14"/>
        <v>92</v>
      </c>
      <c r="B97" s="9">
        <f t="shared" si="13"/>
        <v>8</v>
      </c>
      <c r="C97" s="1">
        <f t="shared" si="12"/>
        <v>8</v>
      </c>
      <c r="D97" s="19">
        <f t="shared" si="11"/>
        <v>29901.178693684837</v>
      </c>
      <c r="E97" s="17">
        <f t="shared" si="8"/>
        <v>149.50589346842418</v>
      </c>
      <c r="F97" s="18">
        <f t="shared" si="9"/>
        <v>-1110.2050194164945</v>
      </c>
      <c r="G97">
        <v>0</v>
      </c>
      <c r="H97" s="19">
        <f t="shared" si="10"/>
        <v>28940.479567736766</v>
      </c>
    </row>
    <row r="98" spans="1:8" x14ac:dyDescent="0.3">
      <c r="A98" s="1">
        <f t="shared" si="14"/>
        <v>93</v>
      </c>
      <c r="B98" s="9">
        <f t="shared" si="13"/>
        <v>9</v>
      </c>
      <c r="C98" s="1">
        <f t="shared" si="12"/>
        <v>8</v>
      </c>
      <c r="D98" s="19">
        <f t="shared" si="11"/>
        <v>28940.479567736766</v>
      </c>
      <c r="E98" s="17">
        <f t="shared" si="8"/>
        <v>144.70239783868382</v>
      </c>
      <c r="F98" s="18">
        <f t="shared" si="9"/>
        <v>-1110.2050194164945</v>
      </c>
      <c r="G98">
        <v>0</v>
      </c>
      <c r="H98" s="19">
        <f t="shared" si="10"/>
        <v>27974.976946158953</v>
      </c>
    </row>
    <row r="99" spans="1:8" x14ac:dyDescent="0.3">
      <c r="A99" s="1">
        <f t="shared" si="14"/>
        <v>94</v>
      </c>
      <c r="B99" s="9">
        <f t="shared" si="13"/>
        <v>10</v>
      </c>
      <c r="C99" s="1">
        <f t="shared" si="12"/>
        <v>8</v>
      </c>
      <c r="D99" s="19">
        <f t="shared" si="11"/>
        <v>27974.976946158953</v>
      </c>
      <c r="E99" s="17">
        <f t="shared" si="8"/>
        <v>139.87488473079478</v>
      </c>
      <c r="F99" s="18">
        <f t="shared" si="9"/>
        <v>-1110.2050194164945</v>
      </c>
      <c r="G99">
        <v>0</v>
      </c>
      <c r="H99" s="19">
        <f t="shared" si="10"/>
        <v>27004.646811473252</v>
      </c>
    </row>
    <row r="100" spans="1:8" x14ac:dyDescent="0.3">
      <c r="A100" s="1">
        <f t="shared" si="14"/>
        <v>95</v>
      </c>
      <c r="B100" s="9">
        <f t="shared" si="13"/>
        <v>11</v>
      </c>
      <c r="C100" s="1">
        <f t="shared" si="12"/>
        <v>8</v>
      </c>
      <c r="D100" s="19">
        <f t="shared" si="11"/>
        <v>27004.646811473252</v>
      </c>
      <c r="E100" s="17">
        <f t="shared" si="8"/>
        <v>135.02323405736627</v>
      </c>
      <c r="F100" s="18">
        <f t="shared" si="9"/>
        <v>-1110.2050194164945</v>
      </c>
      <c r="G100">
        <v>0</v>
      </c>
      <c r="H100" s="19">
        <f t="shared" si="10"/>
        <v>26029.465026114125</v>
      </c>
    </row>
    <row r="101" spans="1:8" x14ac:dyDescent="0.3">
      <c r="A101" s="1">
        <f t="shared" si="14"/>
        <v>96</v>
      </c>
      <c r="B101" s="9">
        <f t="shared" si="13"/>
        <v>12</v>
      </c>
      <c r="C101" s="1">
        <f t="shared" si="12"/>
        <v>8</v>
      </c>
      <c r="D101" s="19">
        <f t="shared" si="11"/>
        <v>26029.465026114125</v>
      </c>
      <c r="E101" s="17">
        <f t="shared" si="8"/>
        <v>130.14732513057064</v>
      </c>
      <c r="F101" s="18">
        <f t="shared" si="9"/>
        <v>-1110.2050194164945</v>
      </c>
      <c r="G101">
        <v>0</v>
      </c>
      <c r="H101" s="19">
        <f t="shared" si="10"/>
        <v>25049.407331828203</v>
      </c>
    </row>
    <row r="102" spans="1:8" x14ac:dyDescent="0.3">
      <c r="A102" s="1">
        <f t="shared" si="14"/>
        <v>97</v>
      </c>
      <c r="B102" s="9">
        <f t="shared" si="13"/>
        <v>1</v>
      </c>
      <c r="C102" s="1">
        <f t="shared" si="12"/>
        <v>9</v>
      </c>
      <c r="D102" s="19">
        <f t="shared" si="11"/>
        <v>25049.407331828203</v>
      </c>
      <c r="E102" s="17">
        <f t="shared" si="8"/>
        <v>125.24703665914102</v>
      </c>
      <c r="F102" s="18">
        <f t="shared" si="9"/>
        <v>-1110.2050194164945</v>
      </c>
      <c r="G102">
        <v>0</v>
      </c>
      <c r="H102" s="19">
        <f t="shared" si="10"/>
        <v>24064.449349070848</v>
      </c>
    </row>
    <row r="103" spans="1:8" x14ac:dyDescent="0.3">
      <c r="A103" s="1">
        <f t="shared" si="14"/>
        <v>98</v>
      </c>
      <c r="B103" s="9">
        <f t="shared" si="13"/>
        <v>2</v>
      </c>
      <c r="C103" s="1">
        <f t="shared" si="12"/>
        <v>9</v>
      </c>
      <c r="D103" s="19">
        <f t="shared" si="11"/>
        <v>24064.449349070848</v>
      </c>
      <c r="E103" s="17">
        <f t="shared" si="8"/>
        <v>120.32224674535425</v>
      </c>
      <c r="F103" s="18">
        <f t="shared" si="9"/>
        <v>-1110.2050194164945</v>
      </c>
      <c r="G103">
        <v>0</v>
      </c>
      <c r="H103" s="19">
        <f t="shared" si="10"/>
        <v>23074.566576399706</v>
      </c>
    </row>
    <row r="104" spans="1:8" x14ac:dyDescent="0.3">
      <c r="A104" s="1">
        <f t="shared" si="14"/>
        <v>99</v>
      </c>
      <c r="B104" s="9">
        <f t="shared" si="13"/>
        <v>3</v>
      </c>
      <c r="C104" s="1">
        <f t="shared" si="12"/>
        <v>9</v>
      </c>
      <c r="D104" s="19">
        <f t="shared" si="11"/>
        <v>23074.566576399706</v>
      </c>
      <c r="E104" s="17">
        <f t="shared" si="8"/>
        <v>115.37283288199853</v>
      </c>
      <c r="F104" s="18">
        <f t="shared" si="9"/>
        <v>-1110.2050194164945</v>
      </c>
      <c r="G104">
        <v>0</v>
      </c>
      <c r="H104" s="19">
        <f t="shared" si="10"/>
        <v>22079.734389865211</v>
      </c>
    </row>
    <row r="105" spans="1:8" x14ac:dyDescent="0.3">
      <c r="A105" s="1">
        <f t="shared" si="14"/>
        <v>100</v>
      </c>
      <c r="B105" s="9">
        <f t="shared" si="13"/>
        <v>4</v>
      </c>
      <c r="C105" s="1">
        <f t="shared" si="12"/>
        <v>9</v>
      </c>
      <c r="D105" s="19">
        <f t="shared" si="11"/>
        <v>22079.734389865211</v>
      </c>
      <c r="E105" s="17">
        <f t="shared" si="8"/>
        <v>110.39867194932606</v>
      </c>
      <c r="F105" s="18">
        <f t="shared" si="9"/>
        <v>-1110.2050194164945</v>
      </c>
      <c r="G105">
        <v>0</v>
      </c>
      <c r="H105" s="19">
        <f t="shared" si="10"/>
        <v>21079.928042398042</v>
      </c>
    </row>
    <row r="106" spans="1:8" x14ac:dyDescent="0.3">
      <c r="A106" s="1">
        <f t="shared" si="14"/>
        <v>101</v>
      </c>
      <c r="B106" s="9">
        <f t="shared" si="13"/>
        <v>5</v>
      </c>
      <c r="C106" s="1">
        <f t="shared" si="12"/>
        <v>9</v>
      </c>
      <c r="D106" s="19">
        <f t="shared" si="11"/>
        <v>21079.928042398042</v>
      </c>
      <c r="E106" s="17">
        <f t="shared" si="8"/>
        <v>105.39964021199022</v>
      </c>
      <c r="F106" s="18">
        <f t="shared" si="9"/>
        <v>-1110.2050194164945</v>
      </c>
      <c r="G106">
        <v>0</v>
      </c>
      <c r="H106" s="19">
        <f t="shared" si="10"/>
        <v>20075.122663193539</v>
      </c>
    </row>
    <row r="107" spans="1:8" x14ac:dyDescent="0.3">
      <c r="A107" s="1">
        <f t="shared" si="14"/>
        <v>102</v>
      </c>
      <c r="B107" s="9">
        <f t="shared" si="13"/>
        <v>6</v>
      </c>
      <c r="C107" s="1">
        <f t="shared" si="12"/>
        <v>9</v>
      </c>
      <c r="D107" s="19">
        <f t="shared" si="11"/>
        <v>20075.122663193539</v>
      </c>
      <c r="E107" s="17">
        <f t="shared" si="8"/>
        <v>100.3756133159677</v>
      </c>
      <c r="F107" s="18">
        <f t="shared" si="9"/>
        <v>-1110.2050194164945</v>
      </c>
      <c r="G107">
        <v>0</v>
      </c>
      <c r="H107" s="19">
        <f t="shared" si="10"/>
        <v>19065.29325709301</v>
      </c>
    </row>
    <row r="108" spans="1:8" x14ac:dyDescent="0.3">
      <c r="A108" s="1">
        <f t="shared" si="14"/>
        <v>103</v>
      </c>
      <c r="B108" s="9">
        <f t="shared" si="13"/>
        <v>7</v>
      </c>
      <c r="C108" s="1">
        <f t="shared" si="12"/>
        <v>9</v>
      </c>
      <c r="D108" s="19">
        <f t="shared" si="11"/>
        <v>19065.29325709301</v>
      </c>
      <c r="E108" s="17">
        <f t="shared" si="8"/>
        <v>95.326466285465045</v>
      </c>
      <c r="F108" s="18">
        <f t="shared" si="9"/>
        <v>-1110.2050194164945</v>
      </c>
      <c r="G108">
        <v>0</v>
      </c>
      <c r="H108" s="19">
        <f t="shared" si="10"/>
        <v>18050.414703961978</v>
      </c>
    </row>
    <row r="109" spans="1:8" x14ac:dyDescent="0.3">
      <c r="A109" s="1">
        <f t="shared" si="14"/>
        <v>104</v>
      </c>
      <c r="B109" s="9">
        <f t="shared" si="13"/>
        <v>8</v>
      </c>
      <c r="C109" s="1">
        <f t="shared" si="12"/>
        <v>9</v>
      </c>
      <c r="D109" s="19">
        <f t="shared" si="11"/>
        <v>18050.414703961978</v>
      </c>
      <c r="E109" s="17">
        <f t="shared" si="8"/>
        <v>90.252073519809898</v>
      </c>
      <c r="F109" s="18">
        <f t="shared" si="9"/>
        <v>-1110.2050194164945</v>
      </c>
      <c r="G109">
        <v>0</v>
      </c>
      <c r="H109" s="19">
        <f t="shared" si="10"/>
        <v>17030.461758065292</v>
      </c>
    </row>
    <row r="110" spans="1:8" x14ac:dyDescent="0.3">
      <c r="A110" s="1">
        <f t="shared" si="14"/>
        <v>105</v>
      </c>
      <c r="B110" s="9">
        <f t="shared" si="13"/>
        <v>9</v>
      </c>
      <c r="C110" s="1">
        <f t="shared" si="12"/>
        <v>9</v>
      </c>
      <c r="D110" s="19">
        <f t="shared" si="11"/>
        <v>17030.461758065292</v>
      </c>
      <c r="E110" s="17">
        <f t="shared" si="8"/>
        <v>85.152308790326458</v>
      </c>
      <c r="F110" s="18">
        <f t="shared" si="9"/>
        <v>-1110.2050194164945</v>
      </c>
      <c r="G110">
        <v>0</v>
      </c>
      <c r="H110" s="19">
        <f t="shared" si="10"/>
        <v>16005.409047439123</v>
      </c>
    </row>
    <row r="111" spans="1:8" x14ac:dyDescent="0.3">
      <c r="A111" s="1">
        <f t="shared" si="14"/>
        <v>106</v>
      </c>
      <c r="B111" s="9">
        <f t="shared" si="13"/>
        <v>10</v>
      </c>
      <c r="C111" s="1">
        <f t="shared" si="12"/>
        <v>9</v>
      </c>
      <c r="D111" s="19">
        <f t="shared" si="11"/>
        <v>16005.409047439123</v>
      </c>
      <c r="E111" s="17">
        <f t="shared" si="8"/>
        <v>80.027045237195622</v>
      </c>
      <c r="F111" s="18">
        <f t="shared" si="9"/>
        <v>-1110.2050194164945</v>
      </c>
      <c r="G111">
        <v>0</v>
      </c>
      <c r="H111" s="19">
        <f t="shared" si="10"/>
        <v>14975.231073259823</v>
      </c>
    </row>
    <row r="112" spans="1:8" x14ac:dyDescent="0.3">
      <c r="A112" s="1">
        <f t="shared" si="14"/>
        <v>107</v>
      </c>
      <c r="B112" s="9">
        <f t="shared" si="13"/>
        <v>11</v>
      </c>
      <c r="C112" s="1">
        <f t="shared" si="12"/>
        <v>9</v>
      </c>
      <c r="D112" s="19">
        <f t="shared" si="11"/>
        <v>14975.231073259823</v>
      </c>
      <c r="E112" s="17">
        <f t="shared" si="8"/>
        <v>74.876155366299116</v>
      </c>
      <c r="F112" s="18">
        <f t="shared" si="9"/>
        <v>-1110.2050194164945</v>
      </c>
      <c r="G112">
        <v>0</v>
      </c>
      <c r="H112" s="19">
        <f t="shared" si="10"/>
        <v>13939.902209209627</v>
      </c>
    </row>
    <row r="113" spans="1:8" x14ac:dyDescent="0.3">
      <c r="A113" s="1">
        <f t="shared" si="14"/>
        <v>108</v>
      </c>
      <c r="B113" s="9">
        <f t="shared" si="13"/>
        <v>12</v>
      </c>
      <c r="C113" s="1">
        <f t="shared" si="12"/>
        <v>9</v>
      </c>
      <c r="D113" s="19">
        <f t="shared" si="11"/>
        <v>13939.902209209627</v>
      </c>
      <c r="E113" s="17">
        <f t="shared" si="8"/>
        <v>69.699511046048144</v>
      </c>
      <c r="F113" s="18">
        <f t="shared" si="9"/>
        <v>-1110.2050194164945</v>
      </c>
      <c r="G113">
        <v>0</v>
      </c>
      <c r="H113" s="19">
        <f t="shared" si="10"/>
        <v>12899.396700839181</v>
      </c>
    </row>
    <row r="114" spans="1:8" x14ac:dyDescent="0.3">
      <c r="A114" s="1">
        <f t="shared" si="14"/>
        <v>109</v>
      </c>
      <c r="B114" s="9">
        <f t="shared" si="13"/>
        <v>1</v>
      </c>
      <c r="C114" s="1">
        <f t="shared" si="12"/>
        <v>10</v>
      </c>
      <c r="D114" s="19">
        <f t="shared" si="11"/>
        <v>12899.396700839181</v>
      </c>
      <c r="E114" s="17">
        <f t="shared" si="8"/>
        <v>64.49698350419591</v>
      </c>
      <c r="F114" s="18">
        <f t="shared" si="9"/>
        <v>-1110.2050194164945</v>
      </c>
      <c r="G114">
        <v>0</v>
      </c>
      <c r="H114" s="19">
        <f t="shared" si="10"/>
        <v>11853.688664926882</v>
      </c>
    </row>
    <row r="115" spans="1:8" x14ac:dyDescent="0.3">
      <c r="A115" s="1">
        <f t="shared" si="14"/>
        <v>110</v>
      </c>
      <c r="B115" s="9">
        <f t="shared" si="13"/>
        <v>2</v>
      </c>
      <c r="C115" s="1">
        <f t="shared" si="12"/>
        <v>10</v>
      </c>
      <c r="D115" s="19">
        <f t="shared" si="11"/>
        <v>11853.688664926882</v>
      </c>
      <c r="E115" s="17">
        <f t="shared" si="8"/>
        <v>59.268443324634411</v>
      </c>
      <c r="F115" s="18">
        <f t="shared" si="9"/>
        <v>-1110.2050194164945</v>
      </c>
      <c r="G115">
        <v>0</v>
      </c>
      <c r="H115" s="19">
        <f t="shared" si="10"/>
        <v>10802.752088835021</v>
      </c>
    </row>
    <row r="116" spans="1:8" x14ac:dyDescent="0.3">
      <c r="A116" s="1">
        <f t="shared" si="14"/>
        <v>111</v>
      </c>
      <c r="B116" s="9">
        <f t="shared" si="13"/>
        <v>3</v>
      </c>
      <c r="C116" s="1">
        <f t="shared" si="12"/>
        <v>10</v>
      </c>
      <c r="D116" s="19">
        <f t="shared" si="11"/>
        <v>10802.752088835021</v>
      </c>
      <c r="E116" s="17">
        <f t="shared" si="8"/>
        <v>54.013760444175105</v>
      </c>
      <c r="F116" s="18">
        <f t="shared" si="9"/>
        <v>-1110.2050194164945</v>
      </c>
      <c r="G116">
        <v>0</v>
      </c>
      <c r="H116" s="19">
        <f t="shared" si="10"/>
        <v>9746.5608298627012</v>
      </c>
    </row>
    <row r="117" spans="1:8" x14ac:dyDescent="0.3">
      <c r="A117" s="1">
        <f t="shared" si="14"/>
        <v>112</v>
      </c>
      <c r="B117" s="9">
        <f t="shared" si="13"/>
        <v>4</v>
      </c>
      <c r="C117" s="1">
        <f t="shared" si="12"/>
        <v>10</v>
      </c>
      <c r="D117" s="19">
        <f t="shared" si="11"/>
        <v>9746.5608298627012</v>
      </c>
      <c r="E117" s="17">
        <f t="shared" si="8"/>
        <v>48.732804149313509</v>
      </c>
      <c r="F117" s="18">
        <f t="shared" si="9"/>
        <v>-1110.2050194164945</v>
      </c>
      <c r="G117">
        <v>0</v>
      </c>
      <c r="H117" s="19">
        <f t="shared" si="10"/>
        <v>8685.0886145955192</v>
      </c>
    </row>
    <row r="118" spans="1:8" x14ac:dyDescent="0.3">
      <c r="A118" s="1">
        <f t="shared" si="14"/>
        <v>113</v>
      </c>
      <c r="B118" s="9">
        <f t="shared" si="13"/>
        <v>5</v>
      </c>
      <c r="C118" s="1">
        <f t="shared" si="12"/>
        <v>10</v>
      </c>
      <c r="D118" s="19">
        <f t="shared" si="11"/>
        <v>8685.0886145955192</v>
      </c>
      <c r="E118" s="17">
        <f t="shared" si="8"/>
        <v>43.425443072977593</v>
      </c>
      <c r="F118" s="18">
        <f t="shared" si="9"/>
        <v>-1110.2050194164945</v>
      </c>
      <c r="G118">
        <v>0</v>
      </c>
      <c r="H118" s="19">
        <f t="shared" si="10"/>
        <v>7618.3090382520022</v>
      </c>
    </row>
    <row r="119" spans="1:8" x14ac:dyDescent="0.3">
      <c r="A119" s="1">
        <f t="shared" si="14"/>
        <v>114</v>
      </c>
      <c r="B119" s="9">
        <f t="shared" si="13"/>
        <v>6</v>
      </c>
      <c r="C119" s="1">
        <f t="shared" si="12"/>
        <v>10</v>
      </c>
      <c r="D119" s="19">
        <f t="shared" si="11"/>
        <v>7618.3090382520022</v>
      </c>
      <c r="E119" s="17">
        <f t="shared" si="8"/>
        <v>38.09154519126001</v>
      </c>
      <c r="F119" s="18">
        <f t="shared" si="9"/>
        <v>-1110.2050194164945</v>
      </c>
      <c r="G119">
        <v>0</v>
      </c>
      <c r="H119" s="19">
        <f t="shared" si="10"/>
        <v>6546.1955640267679</v>
      </c>
    </row>
    <row r="120" spans="1:8" x14ac:dyDescent="0.3">
      <c r="A120" s="1">
        <f t="shared" si="14"/>
        <v>115</v>
      </c>
      <c r="B120" s="9">
        <f t="shared" si="13"/>
        <v>7</v>
      </c>
      <c r="C120" s="1">
        <f t="shared" si="12"/>
        <v>10</v>
      </c>
      <c r="D120" s="19">
        <f t="shared" si="11"/>
        <v>6546.1955640267679</v>
      </c>
      <c r="E120" s="17">
        <f t="shared" si="8"/>
        <v>32.730977820133837</v>
      </c>
      <c r="F120" s="18">
        <f t="shared" si="9"/>
        <v>-1110.2050194164945</v>
      </c>
      <c r="G120">
        <v>0</v>
      </c>
      <c r="H120" s="19">
        <f t="shared" si="10"/>
        <v>5468.7215224304073</v>
      </c>
    </row>
    <row r="121" spans="1:8" x14ac:dyDescent="0.3">
      <c r="A121" s="1">
        <f t="shared" si="14"/>
        <v>116</v>
      </c>
      <c r="B121" s="9">
        <f t="shared" si="13"/>
        <v>8</v>
      </c>
      <c r="C121" s="1">
        <f t="shared" si="12"/>
        <v>10</v>
      </c>
      <c r="D121" s="19">
        <f t="shared" si="11"/>
        <v>5468.7215224304073</v>
      </c>
      <c r="E121" s="17">
        <f t="shared" si="8"/>
        <v>27.343607612152038</v>
      </c>
      <c r="F121" s="18">
        <f t="shared" si="9"/>
        <v>-1110.2050194164945</v>
      </c>
      <c r="G121">
        <v>0</v>
      </c>
      <c r="H121" s="19">
        <f t="shared" si="10"/>
        <v>4385.8601106260649</v>
      </c>
    </row>
    <row r="122" spans="1:8" x14ac:dyDescent="0.3">
      <c r="A122" s="1">
        <f t="shared" si="14"/>
        <v>117</v>
      </c>
      <c r="B122" s="9">
        <f t="shared" si="13"/>
        <v>9</v>
      </c>
      <c r="C122" s="1">
        <f t="shared" si="12"/>
        <v>10</v>
      </c>
      <c r="D122" s="19">
        <f t="shared" si="11"/>
        <v>4385.8601106260649</v>
      </c>
      <c r="E122" s="17">
        <f t="shared" si="8"/>
        <v>21.929300553130325</v>
      </c>
      <c r="F122" s="18">
        <f t="shared" si="9"/>
        <v>-1110.2050194164945</v>
      </c>
      <c r="G122">
        <v>0</v>
      </c>
      <c r="H122" s="19">
        <f t="shared" si="10"/>
        <v>3297.5843917627003</v>
      </c>
    </row>
    <row r="123" spans="1:8" x14ac:dyDescent="0.3">
      <c r="A123" s="1">
        <f t="shared" si="14"/>
        <v>118</v>
      </c>
      <c r="B123" s="9">
        <f t="shared" si="13"/>
        <v>10</v>
      </c>
      <c r="C123" s="1">
        <f t="shared" si="12"/>
        <v>10</v>
      </c>
      <c r="D123" s="19">
        <f t="shared" si="11"/>
        <v>3297.5843917627003</v>
      </c>
      <c r="E123" s="17">
        <f t="shared" si="8"/>
        <v>16.487921958813502</v>
      </c>
      <c r="F123" s="18">
        <f t="shared" si="9"/>
        <v>-1110.2050194164945</v>
      </c>
      <c r="G123">
        <v>0</v>
      </c>
      <c r="H123" s="19">
        <f t="shared" si="10"/>
        <v>2203.8672943050192</v>
      </c>
    </row>
    <row r="124" spans="1:8" x14ac:dyDescent="0.3">
      <c r="A124" s="1">
        <f t="shared" si="14"/>
        <v>119</v>
      </c>
      <c r="B124" s="9">
        <f t="shared" si="13"/>
        <v>11</v>
      </c>
      <c r="C124" s="1">
        <f t="shared" si="12"/>
        <v>10</v>
      </c>
      <c r="D124" s="19">
        <f t="shared" si="11"/>
        <v>2203.8672943050192</v>
      </c>
      <c r="E124" s="17">
        <f t="shared" si="8"/>
        <v>11.019336471525095</v>
      </c>
      <c r="F124" s="18">
        <f t="shared" si="9"/>
        <v>-1110.2050194164945</v>
      </c>
      <c r="G124">
        <v>0</v>
      </c>
      <c r="H124" s="19">
        <f t="shared" si="10"/>
        <v>1104.6816113600498</v>
      </c>
    </row>
    <row r="125" spans="1:8" x14ac:dyDescent="0.3">
      <c r="A125" s="1">
        <f t="shared" si="14"/>
        <v>120</v>
      </c>
      <c r="B125" s="9">
        <f t="shared" si="13"/>
        <v>12</v>
      </c>
      <c r="C125" s="1">
        <f t="shared" si="12"/>
        <v>10</v>
      </c>
      <c r="D125" s="19">
        <f t="shared" si="11"/>
        <v>1104.6816113600498</v>
      </c>
      <c r="E125" s="17">
        <f t="shared" si="8"/>
        <v>5.5234080568002488</v>
      </c>
      <c r="F125" s="18">
        <f t="shared" si="9"/>
        <v>-1110.2050194164945</v>
      </c>
      <c r="G125">
        <v>0</v>
      </c>
      <c r="H125" s="19">
        <f t="shared" si="10"/>
        <v>3.5561242839321494E-10</v>
      </c>
    </row>
    <row r="126" spans="1:8" x14ac:dyDescent="0.3">
      <c r="A126" s="1">
        <f t="shared" si="14"/>
        <v>121</v>
      </c>
      <c r="B126" s="9">
        <f t="shared" si="13"/>
        <v>1</v>
      </c>
      <c r="C126" s="1">
        <f t="shared" si="12"/>
        <v>11</v>
      </c>
      <c r="D126" s="19">
        <f t="shared" si="11"/>
        <v>3.5561242839321494E-10</v>
      </c>
      <c r="E126" s="17">
        <f t="shared" si="8"/>
        <v>0</v>
      </c>
      <c r="F126" s="18">
        <f t="shared" si="9"/>
        <v>0</v>
      </c>
      <c r="G126">
        <v>0</v>
      </c>
      <c r="H126" s="19">
        <f t="shared" si="10"/>
        <v>3.5561242839321494E-10</v>
      </c>
    </row>
    <row r="127" spans="1:8" x14ac:dyDescent="0.3">
      <c r="A127" s="1">
        <f t="shared" si="14"/>
        <v>122</v>
      </c>
      <c r="B127" s="9">
        <f t="shared" si="13"/>
        <v>2</v>
      </c>
      <c r="C127" s="1">
        <f t="shared" si="12"/>
        <v>11</v>
      </c>
      <c r="D127" s="19">
        <f t="shared" si="11"/>
        <v>3.5561242839321494E-10</v>
      </c>
      <c r="E127" s="17">
        <f t="shared" si="8"/>
        <v>0</v>
      </c>
      <c r="F127" s="18">
        <f t="shared" si="9"/>
        <v>0</v>
      </c>
      <c r="G127">
        <v>0</v>
      </c>
      <c r="H127" s="19">
        <f t="shared" si="10"/>
        <v>3.5561242839321494E-10</v>
      </c>
    </row>
    <row r="128" spans="1:8" x14ac:dyDescent="0.3">
      <c r="A128" s="1">
        <f t="shared" si="14"/>
        <v>123</v>
      </c>
      <c r="B128" s="9">
        <f t="shared" si="13"/>
        <v>3</v>
      </c>
      <c r="C128" s="1">
        <f t="shared" si="12"/>
        <v>11</v>
      </c>
      <c r="D128" s="19">
        <f t="shared" si="11"/>
        <v>3.5561242839321494E-10</v>
      </c>
      <c r="E128" s="17">
        <f t="shared" si="8"/>
        <v>0</v>
      </c>
      <c r="F128" s="18">
        <f t="shared" si="9"/>
        <v>0</v>
      </c>
      <c r="G128">
        <v>0</v>
      </c>
      <c r="H128" s="19">
        <f t="shared" si="10"/>
        <v>3.5561242839321494E-10</v>
      </c>
    </row>
    <row r="129" spans="1:8" x14ac:dyDescent="0.3">
      <c r="A129" s="1">
        <f t="shared" si="14"/>
        <v>124</v>
      </c>
      <c r="B129" s="9">
        <f t="shared" si="13"/>
        <v>4</v>
      </c>
      <c r="C129" s="1">
        <f t="shared" si="12"/>
        <v>11</v>
      </c>
      <c r="D129" s="19">
        <f t="shared" si="11"/>
        <v>3.5561242839321494E-10</v>
      </c>
      <c r="E129" s="17">
        <f t="shared" si="8"/>
        <v>0</v>
      </c>
      <c r="F129" s="18">
        <f t="shared" si="9"/>
        <v>0</v>
      </c>
      <c r="G129">
        <v>0</v>
      </c>
      <c r="H129" s="19">
        <f t="shared" si="10"/>
        <v>3.5561242839321494E-10</v>
      </c>
    </row>
    <row r="130" spans="1:8" x14ac:dyDescent="0.3">
      <c r="A130" s="1">
        <f t="shared" si="14"/>
        <v>125</v>
      </c>
      <c r="B130" s="9">
        <f t="shared" si="13"/>
        <v>5</v>
      </c>
      <c r="C130" s="1">
        <f t="shared" si="12"/>
        <v>11</v>
      </c>
      <c r="D130" s="19">
        <f t="shared" si="11"/>
        <v>3.5561242839321494E-10</v>
      </c>
      <c r="E130" s="17">
        <f t="shared" si="8"/>
        <v>0</v>
      </c>
      <c r="F130" s="18">
        <f t="shared" si="9"/>
        <v>0</v>
      </c>
      <c r="G130">
        <v>0</v>
      </c>
      <c r="H130" s="19">
        <f t="shared" si="10"/>
        <v>3.5561242839321494E-10</v>
      </c>
    </row>
    <row r="131" spans="1:8" x14ac:dyDescent="0.3">
      <c r="A131" s="1">
        <f t="shared" si="14"/>
        <v>126</v>
      </c>
      <c r="B131" s="9">
        <f t="shared" si="13"/>
        <v>6</v>
      </c>
      <c r="C131" s="1">
        <f t="shared" si="12"/>
        <v>11</v>
      </c>
      <c r="D131" s="19">
        <f t="shared" si="11"/>
        <v>3.5561242839321494E-10</v>
      </c>
      <c r="E131" s="17">
        <f t="shared" si="8"/>
        <v>0</v>
      </c>
      <c r="F131" s="18">
        <f t="shared" si="9"/>
        <v>0</v>
      </c>
      <c r="G131">
        <v>0</v>
      </c>
      <c r="H131" s="19">
        <f t="shared" si="10"/>
        <v>3.5561242839321494E-10</v>
      </c>
    </row>
    <row r="132" spans="1:8" x14ac:dyDescent="0.3">
      <c r="A132" s="1">
        <f t="shared" si="14"/>
        <v>127</v>
      </c>
      <c r="B132" s="9">
        <f t="shared" si="13"/>
        <v>7</v>
      </c>
      <c r="C132" s="1">
        <f t="shared" si="12"/>
        <v>11</v>
      </c>
      <c r="D132" s="19">
        <f t="shared" si="11"/>
        <v>3.5561242839321494E-10</v>
      </c>
      <c r="E132" s="17">
        <f t="shared" si="8"/>
        <v>0</v>
      </c>
      <c r="F132" s="18">
        <f t="shared" si="9"/>
        <v>0</v>
      </c>
      <c r="G132">
        <v>0</v>
      </c>
      <c r="H132" s="19">
        <f t="shared" si="10"/>
        <v>3.5561242839321494E-10</v>
      </c>
    </row>
    <row r="133" spans="1:8" x14ac:dyDescent="0.3">
      <c r="A133" s="1">
        <f t="shared" si="14"/>
        <v>128</v>
      </c>
      <c r="B133" s="9">
        <f t="shared" si="13"/>
        <v>8</v>
      </c>
      <c r="C133" s="1">
        <f t="shared" si="12"/>
        <v>11</v>
      </c>
      <c r="D133" s="19">
        <f t="shared" si="11"/>
        <v>3.5561242839321494E-10</v>
      </c>
      <c r="E133" s="17">
        <f t="shared" si="8"/>
        <v>0</v>
      </c>
      <c r="F133" s="18">
        <f t="shared" si="9"/>
        <v>0</v>
      </c>
      <c r="G133">
        <v>0</v>
      </c>
      <c r="H133" s="19">
        <f t="shared" si="10"/>
        <v>3.5561242839321494E-10</v>
      </c>
    </row>
    <row r="134" spans="1:8" x14ac:dyDescent="0.3">
      <c r="A134" s="1">
        <f t="shared" si="14"/>
        <v>129</v>
      </c>
      <c r="B134" s="9">
        <f t="shared" si="13"/>
        <v>9</v>
      </c>
      <c r="C134" s="1">
        <f t="shared" si="12"/>
        <v>11</v>
      </c>
      <c r="D134" s="19">
        <f t="shared" si="11"/>
        <v>3.5561242839321494E-10</v>
      </c>
      <c r="E134" s="17">
        <f t="shared" si="8"/>
        <v>0</v>
      </c>
      <c r="F134" s="18">
        <f t="shared" si="9"/>
        <v>0</v>
      </c>
      <c r="G134">
        <v>0</v>
      </c>
      <c r="H134" s="19">
        <f t="shared" si="10"/>
        <v>3.5561242839321494E-10</v>
      </c>
    </row>
    <row r="135" spans="1:8" x14ac:dyDescent="0.3">
      <c r="A135" s="1">
        <f t="shared" si="14"/>
        <v>130</v>
      </c>
      <c r="B135" s="9">
        <f t="shared" si="13"/>
        <v>10</v>
      </c>
      <c r="C135" s="1">
        <f t="shared" si="12"/>
        <v>11</v>
      </c>
      <c r="D135" s="19">
        <f t="shared" si="11"/>
        <v>3.5561242839321494E-10</v>
      </c>
      <c r="E135" s="17">
        <f t="shared" ref="E135:E198" si="15">IF(C135&lt;=$M$5,D135*($M$4/$M$6),0)</f>
        <v>0</v>
      </c>
      <c r="F135" s="18">
        <f t="shared" ref="F135:F198" si="16">IF(C135&lt;=$M$5,-$M$10,0)</f>
        <v>0</v>
      </c>
      <c r="G135">
        <v>0</v>
      </c>
      <c r="H135" s="19">
        <f t="shared" ref="H135:H198" si="17">D135+E135+F135</f>
        <v>3.5561242839321494E-10</v>
      </c>
    </row>
    <row r="136" spans="1:8" x14ac:dyDescent="0.3">
      <c r="A136" s="1">
        <f t="shared" si="14"/>
        <v>131</v>
      </c>
      <c r="B136" s="9">
        <f t="shared" si="13"/>
        <v>11</v>
      </c>
      <c r="C136" s="1">
        <f t="shared" si="12"/>
        <v>11</v>
      </c>
      <c r="D136" s="19">
        <f t="shared" ref="D136:D199" si="18">H135</f>
        <v>3.5561242839321494E-10</v>
      </c>
      <c r="E136" s="17">
        <f t="shared" si="15"/>
        <v>0</v>
      </c>
      <c r="F136" s="18">
        <f t="shared" si="16"/>
        <v>0</v>
      </c>
      <c r="G136">
        <v>0</v>
      </c>
      <c r="H136" s="19">
        <f t="shared" si="17"/>
        <v>3.5561242839321494E-10</v>
      </c>
    </row>
    <row r="137" spans="1:8" x14ac:dyDescent="0.3">
      <c r="A137" s="1">
        <f t="shared" si="14"/>
        <v>132</v>
      </c>
      <c r="B137" s="9">
        <f t="shared" si="13"/>
        <v>12</v>
      </c>
      <c r="C137" s="1">
        <f t="shared" si="12"/>
        <v>11</v>
      </c>
      <c r="D137" s="19">
        <f t="shared" si="18"/>
        <v>3.5561242839321494E-10</v>
      </c>
      <c r="E137" s="17">
        <f t="shared" si="15"/>
        <v>0</v>
      </c>
      <c r="F137" s="18">
        <f t="shared" si="16"/>
        <v>0</v>
      </c>
      <c r="G137">
        <v>0</v>
      </c>
      <c r="H137" s="19">
        <f t="shared" si="17"/>
        <v>3.5561242839321494E-10</v>
      </c>
    </row>
    <row r="138" spans="1:8" x14ac:dyDescent="0.3">
      <c r="A138" s="1">
        <f t="shared" si="14"/>
        <v>133</v>
      </c>
      <c r="B138" s="9">
        <f t="shared" si="13"/>
        <v>1</v>
      </c>
      <c r="C138" s="1">
        <f t="shared" si="12"/>
        <v>12</v>
      </c>
      <c r="D138" s="19">
        <f t="shared" si="18"/>
        <v>3.5561242839321494E-10</v>
      </c>
      <c r="E138" s="17">
        <f t="shared" si="15"/>
        <v>0</v>
      </c>
      <c r="F138" s="18">
        <f t="shared" si="16"/>
        <v>0</v>
      </c>
      <c r="G138">
        <v>0</v>
      </c>
      <c r="H138" s="19">
        <f t="shared" si="17"/>
        <v>3.5561242839321494E-10</v>
      </c>
    </row>
    <row r="139" spans="1:8" x14ac:dyDescent="0.3">
      <c r="A139" s="1">
        <f t="shared" si="14"/>
        <v>134</v>
      </c>
      <c r="B139" s="9">
        <f t="shared" si="13"/>
        <v>2</v>
      </c>
      <c r="C139" s="1">
        <f t="shared" si="12"/>
        <v>12</v>
      </c>
      <c r="D139" s="19">
        <f t="shared" si="18"/>
        <v>3.5561242839321494E-10</v>
      </c>
      <c r="E139" s="17">
        <f t="shared" si="15"/>
        <v>0</v>
      </c>
      <c r="F139" s="18">
        <f t="shared" si="16"/>
        <v>0</v>
      </c>
      <c r="G139">
        <v>0</v>
      </c>
      <c r="H139" s="19">
        <f t="shared" si="17"/>
        <v>3.5561242839321494E-10</v>
      </c>
    </row>
    <row r="140" spans="1:8" x14ac:dyDescent="0.3">
      <c r="A140" s="1">
        <f t="shared" si="14"/>
        <v>135</v>
      </c>
      <c r="B140" s="9">
        <f t="shared" si="13"/>
        <v>3</v>
      </c>
      <c r="C140" s="1">
        <f t="shared" si="12"/>
        <v>12</v>
      </c>
      <c r="D140" s="19">
        <f t="shared" si="18"/>
        <v>3.5561242839321494E-10</v>
      </c>
      <c r="E140" s="17">
        <f t="shared" si="15"/>
        <v>0</v>
      </c>
      <c r="F140" s="18">
        <f t="shared" si="16"/>
        <v>0</v>
      </c>
      <c r="G140">
        <v>0</v>
      </c>
      <c r="H140" s="19">
        <f t="shared" si="17"/>
        <v>3.5561242839321494E-10</v>
      </c>
    </row>
    <row r="141" spans="1:8" x14ac:dyDescent="0.3">
      <c r="A141" s="1">
        <f t="shared" si="14"/>
        <v>136</v>
      </c>
      <c r="B141" s="9">
        <f t="shared" si="13"/>
        <v>4</v>
      </c>
      <c r="C141" s="1">
        <f t="shared" si="12"/>
        <v>12</v>
      </c>
      <c r="D141" s="19">
        <f t="shared" si="18"/>
        <v>3.5561242839321494E-10</v>
      </c>
      <c r="E141" s="17">
        <f t="shared" si="15"/>
        <v>0</v>
      </c>
      <c r="F141" s="18">
        <f t="shared" si="16"/>
        <v>0</v>
      </c>
      <c r="G141">
        <v>0</v>
      </c>
      <c r="H141" s="19">
        <f t="shared" si="17"/>
        <v>3.5561242839321494E-10</v>
      </c>
    </row>
    <row r="142" spans="1:8" x14ac:dyDescent="0.3">
      <c r="A142" s="1">
        <f t="shared" si="14"/>
        <v>137</v>
      </c>
      <c r="B142" s="9">
        <f t="shared" si="13"/>
        <v>5</v>
      </c>
      <c r="C142" s="1">
        <f t="shared" si="12"/>
        <v>12</v>
      </c>
      <c r="D142" s="19">
        <f t="shared" si="18"/>
        <v>3.5561242839321494E-10</v>
      </c>
      <c r="E142" s="17">
        <f t="shared" si="15"/>
        <v>0</v>
      </c>
      <c r="F142" s="18">
        <f t="shared" si="16"/>
        <v>0</v>
      </c>
      <c r="G142">
        <v>0</v>
      </c>
      <c r="H142" s="19">
        <f t="shared" si="17"/>
        <v>3.5561242839321494E-10</v>
      </c>
    </row>
    <row r="143" spans="1:8" x14ac:dyDescent="0.3">
      <c r="A143" s="1">
        <f t="shared" si="14"/>
        <v>138</v>
      </c>
      <c r="B143" s="9">
        <f t="shared" si="13"/>
        <v>6</v>
      </c>
      <c r="C143" s="1">
        <f t="shared" si="12"/>
        <v>12</v>
      </c>
      <c r="D143" s="19">
        <f t="shared" si="18"/>
        <v>3.5561242839321494E-10</v>
      </c>
      <c r="E143" s="17">
        <f t="shared" si="15"/>
        <v>0</v>
      </c>
      <c r="F143" s="18">
        <f t="shared" si="16"/>
        <v>0</v>
      </c>
      <c r="G143">
        <v>0</v>
      </c>
      <c r="H143" s="19">
        <f t="shared" si="17"/>
        <v>3.5561242839321494E-10</v>
      </c>
    </row>
    <row r="144" spans="1:8" x14ac:dyDescent="0.3">
      <c r="A144" s="1">
        <f t="shared" si="14"/>
        <v>139</v>
      </c>
      <c r="B144" s="9">
        <f t="shared" si="13"/>
        <v>7</v>
      </c>
      <c r="C144" s="1">
        <f t="shared" si="12"/>
        <v>12</v>
      </c>
      <c r="D144" s="19">
        <f t="shared" si="18"/>
        <v>3.5561242839321494E-10</v>
      </c>
      <c r="E144" s="17">
        <f t="shared" si="15"/>
        <v>0</v>
      </c>
      <c r="F144" s="18">
        <f t="shared" si="16"/>
        <v>0</v>
      </c>
      <c r="G144">
        <v>0</v>
      </c>
      <c r="H144" s="19">
        <f t="shared" si="17"/>
        <v>3.5561242839321494E-10</v>
      </c>
    </row>
    <row r="145" spans="1:8" x14ac:dyDescent="0.3">
      <c r="A145" s="1">
        <f t="shared" si="14"/>
        <v>140</v>
      </c>
      <c r="B145" s="9">
        <f t="shared" si="13"/>
        <v>8</v>
      </c>
      <c r="C145" s="1">
        <f t="shared" si="12"/>
        <v>12</v>
      </c>
      <c r="D145" s="19">
        <f t="shared" si="18"/>
        <v>3.5561242839321494E-10</v>
      </c>
      <c r="E145" s="17">
        <f t="shared" si="15"/>
        <v>0</v>
      </c>
      <c r="F145" s="18">
        <f t="shared" si="16"/>
        <v>0</v>
      </c>
      <c r="G145">
        <v>0</v>
      </c>
      <c r="H145" s="19">
        <f t="shared" si="17"/>
        <v>3.5561242839321494E-10</v>
      </c>
    </row>
    <row r="146" spans="1:8" x14ac:dyDescent="0.3">
      <c r="A146" s="1">
        <f t="shared" si="14"/>
        <v>141</v>
      </c>
      <c r="B146" s="9">
        <f t="shared" si="13"/>
        <v>9</v>
      </c>
      <c r="C146" s="1">
        <f t="shared" ref="C146:C209" si="19">C134+1</f>
        <v>12</v>
      </c>
      <c r="D146" s="19">
        <f t="shared" si="18"/>
        <v>3.5561242839321494E-10</v>
      </c>
      <c r="E146" s="17">
        <f t="shared" si="15"/>
        <v>0</v>
      </c>
      <c r="F146" s="18">
        <f t="shared" si="16"/>
        <v>0</v>
      </c>
      <c r="G146">
        <v>0</v>
      </c>
      <c r="H146" s="19">
        <f t="shared" si="17"/>
        <v>3.5561242839321494E-10</v>
      </c>
    </row>
    <row r="147" spans="1:8" x14ac:dyDescent="0.3">
      <c r="A147" s="1">
        <f t="shared" si="14"/>
        <v>142</v>
      </c>
      <c r="B147" s="9">
        <f t="shared" ref="B147:B210" si="20">B135</f>
        <v>10</v>
      </c>
      <c r="C147" s="1">
        <f t="shared" si="19"/>
        <v>12</v>
      </c>
      <c r="D147" s="19">
        <f t="shared" si="18"/>
        <v>3.5561242839321494E-10</v>
      </c>
      <c r="E147" s="17">
        <f t="shared" si="15"/>
        <v>0</v>
      </c>
      <c r="F147" s="18">
        <f t="shared" si="16"/>
        <v>0</v>
      </c>
      <c r="G147">
        <v>0</v>
      </c>
      <c r="H147" s="19">
        <f t="shared" si="17"/>
        <v>3.5561242839321494E-10</v>
      </c>
    </row>
    <row r="148" spans="1:8" x14ac:dyDescent="0.3">
      <c r="A148" s="1">
        <f t="shared" si="14"/>
        <v>143</v>
      </c>
      <c r="B148" s="9">
        <f t="shared" si="20"/>
        <v>11</v>
      </c>
      <c r="C148" s="1">
        <f t="shared" si="19"/>
        <v>12</v>
      </c>
      <c r="D148" s="19">
        <f t="shared" si="18"/>
        <v>3.5561242839321494E-10</v>
      </c>
      <c r="E148" s="17">
        <f t="shared" si="15"/>
        <v>0</v>
      </c>
      <c r="F148" s="18">
        <f t="shared" si="16"/>
        <v>0</v>
      </c>
      <c r="G148">
        <v>0</v>
      </c>
      <c r="H148" s="19">
        <f t="shared" si="17"/>
        <v>3.5561242839321494E-10</v>
      </c>
    </row>
    <row r="149" spans="1:8" x14ac:dyDescent="0.3">
      <c r="A149" s="1">
        <f t="shared" si="14"/>
        <v>144</v>
      </c>
      <c r="B149" s="9">
        <f t="shared" si="20"/>
        <v>12</v>
      </c>
      <c r="C149" s="1">
        <f t="shared" si="19"/>
        <v>12</v>
      </c>
      <c r="D149" s="19">
        <f t="shared" si="18"/>
        <v>3.5561242839321494E-10</v>
      </c>
      <c r="E149" s="17">
        <f t="shared" si="15"/>
        <v>0</v>
      </c>
      <c r="F149" s="18">
        <f t="shared" si="16"/>
        <v>0</v>
      </c>
      <c r="G149">
        <v>0</v>
      </c>
      <c r="H149" s="19">
        <f t="shared" si="17"/>
        <v>3.5561242839321494E-10</v>
      </c>
    </row>
    <row r="150" spans="1:8" x14ac:dyDescent="0.3">
      <c r="A150" s="1">
        <f t="shared" si="14"/>
        <v>145</v>
      </c>
      <c r="B150" s="9">
        <f t="shared" si="20"/>
        <v>1</v>
      </c>
      <c r="C150" s="1">
        <f t="shared" si="19"/>
        <v>13</v>
      </c>
      <c r="D150" s="19">
        <f t="shared" si="18"/>
        <v>3.5561242839321494E-10</v>
      </c>
      <c r="E150" s="17">
        <f t="shared" si="15"/>
        <v>0</v>
      </c>
      <c r="F150" s="18">
        <f t="shared" si="16"/>
        <v>0</v>
      </c>
      <c r="G150">
        <v>0</v>
      </c>
      <c r="H150" s="19">
        <f t="shared" si="17"/>
        <v>3.5561242839321494E-10</v>
      </c>
    </row>
    <row r="151" spans="1:8" x14ac:dyDescent="0.3">
      <c r="A151" s="1">
        <f t="shared" ref="A151:A214" si="21">A150+1</f>
        <v>146</v>
      </c>
      <c r="B151" s="9">
        <f t="shared" si="20"/>
        <v>2</v>
      </c>
      <c r="C151" s="1">
        <f t="shared" si="19"/>
        <v>13</v>
      </c>
      <c r="D151" s="19">
        <f t="shared" si="18"/>
        <v>3.5561242839321494E-10</v>
      </c>
      <c r="E151" s="17">
        <f t="shared" si="15"/>
        <v>0</v>
      </c>
      <c r="F151" s="18">
        <f t="shared" si="16"/>
        <v>0</v>
      </c>
      <c r="G151">
        <v>0</v>
      </c>
      <c r="H151" s="19">
        <f t="shared" si="17"/>
        <v>3.5561242839321494E-10</v>
      </c>
    </row>
    <row r="152" spans="1:8" x14ac:dyDescent="0.3">
      <c r="A152" s="1">
        <f t="shared" si="21"/>
        <v>147</v>
      </c>
      <c r="B152" s="9">
        <f t="shared" si="20"/>
        <v>3</v>
      </c>
      <c r="C152" s="1">
        <f t="shared" si="19"/>
        <v>13</v>
      </c>
      <c r="D152" s="19">
        <f t="shared" si="18"/>
        <v>3.5561242839321494E-10</v>
      </c>
      <c r="E152" s="17">
        <f t="shared" si="15"/>
        <v>0</v>
      </c>
      <c r="F152" s="18">
        <f t="shared" si="16"/>
        <v>0</v>
      </c>
      <c r="G152">
        <v>0</v>
      </c>
      <c r="H152" s="19">
        <f t="shared" si="17"/>
        <v>3.5561242839321494E-10</v>
      </c>
    </row>
    <row r="153" spans="1:8" x14ac:dyDescent="0.3">
      <c r="A153" s="1">
        <f t="shared" si="21"/>
        <v>148</v>
      </c>
      <c r="B153" s="9">
        <f t="shared" si="20"/>
        <v>4</v>
      </c>
      <c r="C153" s="1">
        <f t="shared" si="19"/>
        <v>13</v>
      </c>
      <c r="D153" s="19">
        <f t="shared" si="18"/>
        <v>3.5561242839321494E-10</v>
      </c>
      <c r="E153" s="17">
        <f t="shared" si="15"/>
        <v>0</v>
      </c>
      <c r="F153" s="18">
        <f t="shared" si="16"/>
        <v>0</v>
      </c>
      <c r="G153">
        <v>0</v>
      </c>
      <c r="H153" s="19">
        <f t="shared" si="17"/>
        <v>3.5561242839321494E-10</v>
      </c>
    </row>
    <row r="154" spans="1:8" x14ac:dyDescent="0.3">
      <c r="A154" s="1">
        <f t="shared" si="21"/>
        <v>149</v>
      </c>
      <c r="B154" s="9">
        <f t="shared" si="20"/>
        <v>5</v>
      </c>
      <c r="C154" s="1">
        <f t="shared" si="19"/>
        <v>13</v>
      </c>
      <c r="D154" s="19">
        <f t="shared" si="18"/>
        <v>3.5561242839321494E-10</v>
      </c>
      <c r="E154" s="17">
        <f t="shared" si="15"/>
        <v>0</v>
      </c>
      <c r="F154" s="18">
        <f t="shared" si="16"/>
        <v>0</v>
      </c>
      <c r="G154">
        <v>0</v>
      </c>
      <c r="H154" s="19">
        <f t="shared" si="17"/>
        <v>3.5561242839321494E-10</v>
      </c>
    </row>
    <row r="155" spans="1:8" x14ac:dyDescent="0.3">
      <c r="A155" s="1">
        <f t="shared" si="21"/>
        <v>150</v>
      </c>
      <c r="B155" s="9">
        <f t="shared" si="20"/>
        <v>6</v>
      </c>
      <c r="C155" s="1">
        <f t="shared" si="19"/>
        <v>13</v>
      </c>
      <c r="D155" s="19">
        <f t="shared" si="18"/>
        <v>3.5561242839321494E-10</v>
      </c>
      <c r="E155" s="17">
        <f t="shared" si="15"/>
        <v>0</v>
      </c>
      <c r="F155" s="18">
        <f t="shared" si="16"/>
        <v>0</v>
      </c>
      <c r="G155">
        <v>0</v>
      </c>
      <c r="H155" s="19">
        <f t="shared" si="17"/>
        <v>3.5561242839321494E-10</v>
      </c>
    </row>
    <row r="156" spans="1:8" x14ac:dyDescent="0.3">
      <c r="A156" s="1">
        <f t="shared" si="21"/>
        <v>151</v>
      </c>
      <c r="B156" s="9">
        <f t="shared" si="20"/>
        <v>7</v>
      </c>
      <c r="C156" s="1">
        <f t="shared" si="19"/>
        <v>13</v>
      </c>
      <c r="D156" s="19">
        <f t="shared" si="18"/>
        <v>3.5561242839321494E-10</v>
      </c>
      <c r="E156" s="17">
        <f t="shared" si="15"/>
        <v>0</v>
      </c>
      <c r="F156" s="18">
        <f t="shared" si="16"/>
        <v>0</v>
      </c>
      <c r="G156">
        <v>0</v>
      </c>
      <c r="H156" s="19">
        <f t="shared" si="17"/>
        <v>3.5561242839321494E-10</v>
      </c>
    </row>
    <row r="157" spans="1:8" x14ac:dyDescent="0.3">
      <c r="A157" s="1">
        <f t="shared" si="21"/>
        <v>152</v>
      </c>
      <c r="B157" s="9">
        <f t="shared" si="20"/>
        <v>8</v>
      </c>
      <c r="C157" s="1">
        <f t="shared" si="19"/>
        <v>13</v>
      </c>
      <c r="D157" s="19">
        <f t="shared" si="18"/>
        <v>3.5561242839321494E-10</v>
      </c>
      <c r="E157" s="17">
        <f t="shared" si="15"/>
        <v>0</v>
      </c>
      <c r="F157" s="18">
        <f t="shared" si="16"/>
        <v>0</v>
      </c>
      <c r="G157">
        <v>0</v>
      </c>
      <c r="H157" s="19">
        <f t="shared" si="17"/>
        <v>3.5561242839321494E-10</v>
      </c>
    </row>
    <row r="158" spans="1:8" x14ac:dyDescent="0.3">
      <c r="A158" s="1">
        <f t="shared" si="21"/>
        <v>153</v>
      </c>
      <c r="B158" s="9">
        <f t="shared" si="20"/>
        <v>9</v>
      </c>
      <c r="C158" s="1">
        <f t="shared" si="19"/>
        <v>13</v>
      </c>
      <c r="D158" s="19">
        <f t="shared" si="18"/>
        <v>3.5561242839321494E-10</v>
      </c>
      <c r="E158" s="17">
        <f t="shared" si="15"/>
        <v>0</v>
      </c>
      <c r="F158" s="18">
        <f t="shared" si="16"/>
        <v>0</v>
      </c>
      <c r="G158">
        <v>0</v>
      </c>
      <c r="H158" s="19">
        <f t="shared" si="17"/>
        <v>3.5561242839321494E-10</v>
      </c>
    </row>
    <row r="159" spans="1:8" x14ac:dyDescent="0.3">
      <c r="A159" s="1">
        <f t="shared" si="21"/>
        <v>154</v>
      </c>
      <c r="B159" s="9">
        <f t="shared" si="20"/>
        <v>10</v>
      </c>
      <c r="C159" s="1">
        <f t="shared" si="19"/>
        <v>13</v>
      </c>
      <c r="D159" s="19">
        <f t="shared" si="18"/>
        <v>3.5561242839321494E-10</v>
      </c>
      <c r="E159" s="17">
        <f t="shared" si="15"/>
        <v>0</v>
      </c>
      <c r="F159" s="18">
        <f t="shared" si="16"/>
        <v>0</v>
      </c>
      <c r="G159">
        <v>0</v>
      </c>
      <c r="H159" s="19">
        <f t="shared" si="17"/>
        <v>3.5561242839321494E-10</v>
      </c>
    </row>
    <row r="160" spans="1:8" x14ac:dyDescent="0.3">
      <c r="A160" s="1">
        <f t="shared" si="21"/>
        <v>155</v>
      </c>
      <c r="B160" s="9">
        <f t="shared" si="20"/>
        <v>11</v>
      </c>
      <c r="C160" s="1">
        <f t="shared" si="19"/>
        <v>13</v>
      </c>
      <c r="D160" s="19">
        <f t="shared" si="18"/>
        <v>3.5561242839321494E-10</v>
      </c>
      <c r="E160" s="17">
        <f t="shared" si="15"/>
        <v>0</v>
      </c>
      <c r="F160" s="18">
        <f t="shared" si="16"/>
        <v>0</v>
      </c>
      <c r="G160">
        <v>0</v>
      </c>
      <c r="H160" s="19">
        <f t="shared" si="17"/>
        <v>3.5561242839321494E-10</v>
      </c>
    </row>
    <row r="161" spans="1:8" x14ac:dyDescent="0.3">
      <c r="A161" s="1">
        <f t="shared" si="21"/>
        <v>156</v>
      </c>
      <c r="B161" s="9">
        <f t="shared" si="20"/>
        <v>12</v>
      </c>
      <c r="C161" s="1">
        <f t="shared" si="19"/>
        <v>13</v>
      </c>
      <c r="D161" s="19">
        <f t="shared" si="18"/>
        <v>3.5561242839321494E-10</v>
      </c>
      <c r="E161" s="17">
        <f t="shared" si="15"/>
        <v>0</v>
      </c>
      <c r="F161" s="18">
        <f t="shared" si="16"/>
        <v>0</v>
      </c>
      <c r="G161">
        <v>0</v>
      </c>
      <c r="H161" s="19">
        <f t="shared" si="17"/>
        <v>3.5561242839321494E-10</v>
      </c>
    </row>
    <row r="162" spans="1:8" x14ac:dyDescent="0.3">
      <c r="A162" s="1">
        <f t="shared" si="21"/>
        <v>157</v>
      </c>
      <c r="B162" s="9">
        <f t="shared" si="20"/>
        <v>1</v>
      </c>
      <c r="C162" s="1">
        <f t="shared" si="19"/>
        <v>14</v>
      </c>
      <c r="D162" s="19">
        <f t="shared" si="18"/>
        <v>3.5561242839321494E-10</v>
      </c>
      <c r="E162" s="17">
        <f t="shared" si="15"/>
        <v>0</v>
      </c>
      <c r="F162" s="18">
        <f t="shared" si="16"/>
        <v>0</v>
      </c>
      <c r="G162">
        <v>0</v>
      </c>
      <c r="H162" s="19">
        <f t="shared" si="17"/>
        <v>3.5561242839321494E-10</v>
      </c>
    </row>
    <row r="163" spans="1:8" x14ac:dyDescent="0.3">
      <c r="A163" s="1">
        <f t="shared" si="21"/>
        <v>158</v>
      </c>
      <c r="B163" s="9">
        <f t="shared" si="20"/>
        <v>2</v>
      </c>
      <c r="C163" s="1">
        <f t="shared" si="19"/>
        <v>14</v>
      </c>
      <c r="D163" s="19">
        <f t="shared" si="18"/>
        <v>3.5561242839321494E-10</v>
      </c>
      <c r="E163" s="17">
        <f t="shared" si="15"/>
        <v>0</v>
      </c>
      <c r="F163" s="18">
        <f t="shared" si="16"/>
        <v>0</v>
      </c>
      <c r="G163">
        <v>0</v>
      </c>
      <c r="H163" s="19">
        <f t="shared" si="17"/>
        <v>3.5561242839321494E-10</v>
      </c>
    </row>
    <row r="164" spans="1:8" x14ac:dyDescent="0.3">
      <c r="A164" s="1">
        <f t="shared" si="21"/>
        <v>159</v>
      </c>
      <c r="B164" s="9">
        <f t="shared" si="20"/>
        <v>3</v>
      </c>
      <c r="C164" s="1">
        <f t="shared" si="19"/>
        <v>14</v>
      </c>
      <c r="D164" s="19">
        <f t="shared" si="18"/>
        <v>3.5561242839321494E-10</v>
      </c>
      <c r="E164" s="17">
        <f t="shared" si="15"/>
        <v>0</v>
      </c>
      <c r="F164" s="18">
        <f t="shared" si="16"/>
        <v>0</v>
      </c>
      <c r="G164">
        <v>0</v>
      </c>
      <c r="H164" s="19">
        <f t="shared" si="17"/>
        <v>3.5561242839321494E-10</v>
      </c>
    </row>
    <row r="165" spans="1:8" x14ac:dyDescent="0.3">
      <c r="A165" s="1">
        <f t="shared" si="21"/>
        <v>160</v>
      </c>
      <c r="B165" s="9">
        <f t="shared" si="20"/>
        <v>4</v>
      </c>
      <c r="C165" s="1">
        <f t="shared" si="19"/>
        <v>14</v>
      </c>
      <c r="D165" s="19">
        <f t="shared" si="18"/>
        <v>3.5561242839321494E-10</v>
      </c>
      <c r="E165" s="17">
        <f t="shared" si="15"/>
        <v>0</v>
      </c>
      <c r="F165" s="18">
        <f t="shared" si="16"/>
        <v>0</v>
      </c>
      <c r="G165">
        <v>0</v>
      </c>
      <c r="H165" s="19">
        <f t="shared" si="17"/>
        <v>3.5561242839321494E-10</v>
      </c>
    </row>
    <row r="166" spans="1:8" x14ac:dyDescent="0.3">
      <c r="A166" s="1">
        <f t="shared" si="21"/>
        <v>161</v>
      </c>
      <c r="B166" s="9">
        <f t="shared" si="20"/>
        <v>5</v>
      </c>
      <c r="C166" s="1">
        <f t="shared" si="19"/>
        <v>14</v>
      </c>
      <c r="D166" s="19">
        <f t="shared" si="18"/>
        <v>3.5561242839321494E-10</v>
      </c>
      <c r="E166" s="17">
        <f t="shared" si="15"/>
        <v>0</v>
      </c>
      <c r="F166" s="18">
        <f t="shared" si="16"/>
        <v>0</v>
      </c>
      <c r="G166">
        <v>0</v>
      </c>
      <c r="H166" s="19">
        <f t="shared" si="17"/>
        <v>3.5561242839321494E-10</v>
      </c>
    </row>
    <row r="167" spans="1:8" x14ac:dyDescent="0.3">
      <c r="A167" s="1">
        <f t="shared" si="21"/>
        <v>162</v>
      </c>
      <c r="B167" s="9">
        <f t="shared" si="20"/>
        <v>6</v>
      </c>
      <c r="C167" s="1">
        <f t="shared" si="19"/>
        <v>14</v>
      </c>
      <c r="D167" s="19">
        <f t="shared" si="18"/>
        <v>3.5561242839321494E-10</v>
      </c>
      <c r="E167" s="17">
        <f t="shared" si="15"/>
        <v>0</v>
      </c>
      <c r="F167" s="18">
        <f t="shared" si="16"/>
        <v>0</v>
      </c>
      <c r="G167">
        <v>0</v>
      </c>
      <c r="H167" s="19">
        <f t="shared" si="17"/>
        <v>3.5561242839321494E-10</v>
      </c>
    </row>
    <row r="168" spans="1:8" x14ac:dyDescent="0.3">
      <c r="A168" s="1">
        <f t="shared" si="21"/>
        <v>163</v>
      </c>
      <c r="B168" s="9">
        <f t="shared" si="20"/>
        <v>7</v>
      </c>
      <c r="C168" s="1">
        <f t="shared" si="19"/>
        <v>14</v>
      </c>
      <c r="D168" s="19">
        <f t="shared" si="18"/>
        <v>3.5561242839321494E-10</v>
      </c>
      <c r="E168" s="17">
        <f t="shared" si="15"/>
        <v>0</v>
      </c>
      <c r="F168" s="18">
        <f t="shared" si="16"/>
        <v>0</v>
      </c>
      <c r="G168">
        <v>0</v>
      </c>
      <c r="H168" s="19">
        <f t="shared" si="17"/>
        <v>3.5561242839321494E-10</v>
      </c>
    </row>
    <row r="169" spans="1:8" x14ac:dyDescent="0.3">
      <c r="A169" s="1">
        <f t="shared" si="21"/>
        <v>164</v>
      </c>
      <c r="B169" s="9">
        <f t="shared" si="20"/>
        <v>8</v>
      </c>
      <c r="C169" s="1">
        <f t="shared" si="19"/>
        <v>14</v>
      </c>
      <c r="D169" s="19">
        <f t="shared" si="18"/>
        <v>3.5561242839321494E-10</v>
      </c>
      <c r="E169" s="17">
        <f t="shared" si="15"/>
        <v>0</v>
      </c>
      <c r="F169" s="18">
        <f t="shared" si="16"/>
        <v>0</v>
      </c>
      <c r="G169">
        <v>0</v>
      </c>
      <c r="H169" s="19">
        <f t="shared" si="17"/>
        <v>3.5561242839321494E-10</v>
      </c>
    </row>
    <row r="170" spans="1:8" x14ac:dyDescent="0.3">
      <c r="A170" s="1">
        <f t="shared" si="21"/>
        <v>165</v>
      </c>
      <c r="B170" s="9">
        <f t="shared" si="20"/>
        <v>9</v>
      </c>
      <c r="C170" s="1">
        <f t="shared" si="19"/>
        <v>14</v>
      </c>
      <c r="D170" s="19">
        <f t="shared" si="18"/>
        <v>3.5561242839321494E-10</v>
      </c>
      <c r="E170" s="17">
        <f t="shared" si="15"/>
        <v>0</v>
      </c>
      <c r="F170" s="18">
        <f t="shared" si="16"/>
        <v>0</v>
      </c>
      <c r="G170">
        <v>0</v>
      </c>
      <c r="H170" s="19">
        <f t="shared" si="17"/>
        <v>3.5561242839321494E-10</v>
      </c>
    </row>
    <row r="171" spans="1:8" x14ac:dyDescent="0.3">
      <c r="A171" s="1">
        <f t="shared" si="21"/>
        <v>166</v>
      </c>
      <c r="B171" s="9">
        <f t="shared" si="20"/>
        <v>10</v>
      </c>
      <c r="C171" s="1">
        <f t="shared" si="19"/>
        <v>14</v>
      </c>
      <c r="D171" s="19">
        <f t="shared" si="18"/>
        <v>3.5561242839321494E-10</v>
      </c>
      <c r="E171" s="17">
        <f t="shared" si="15"/>
        <v>0</v>
      </c>
      <c r="F171" s="18">
        <f t="shared" si="16"/>
        <v>0</v>
      </c>
      <c r="G171">
        <v>0</v>
      </c>
      <c r="H171" s="19">
        <f t="shared" si="17"/>
        <v>3.5561242839321494E-10</v>
      </c>
    </row>
    <row r="172" spans="1:8" x14ac:dyDescent="0.3">
      <c r="A172" s="1">
        <f t="shared" si="21"/>
        <v>167</v>
      </c>
      <c r="B172" s="9">
        <f t="shared" si="20"/>
        <v>11</v>
      </c>
      <c r="C172" s="1">
        <f t="shared" si="19"/>
        <v>14</v>
      </c>
      <c r="D172" s="19">
        <f t="shared" si="18"/>
        <v>3.5561242839321494E-10</v>
      </c>
      <c r="E172" s="17">
        <f t="shared" si="15"/>
        <v>0</v>
      </c>
      <c r="F172" s="18">
        <f t="shared" si="16"/>
        <v>0</v>
      </c>
      <c r="G172">
        <v>0</v>
      </c>
      <c r="H172" s="19">
        <f t="shared" si="17"/>
        <v>3.5561242839321494E-10</v>
      </c>
    </row>
    <row r="173" spans="1:8" x14ac:dyDescent="0.3">
      <c r="A173" s="1">
        <f t="shared" si="21"/>
        <v>168</v>
      </c>
      <c r="B173" s="9">
        <f t="shared" si="20"/>
        <v>12</v>
      </c>
      <c r="C173" s="1">
        <f t="shared" si="19"/>
        <v>14</v>
      </c>
      <c r="D173" s="19">
        <f t="shared" si="18"/>
        <v>3.5561242839321494E-10</v>
      </c>
      <c r="E173" s="17">
        <f t="shared" si="15"/>
        <v>0</v>
      </c>
      <c r="F173" s="18">
        <f t="shared" si="16"/>
        <v>0</v>
      </c>
      <c r="G173">
        <v>0</v>
      </c>
      <c r="H173" s="19">
        <f t="shared" si="17"/>
        <v>3.5561242839321494E-10</v>
      </c>
    </row>
    <row r="174" spans="1:8" x14ac:dyDescent="0.3">
      <c r="A174" s="1">
        <f t="shared" si="21"/>
        <v>169</v>
      </c>
      <c r="B174" s="9">
        <f t="shared" si="20"/>
        <v>1</v>
      </c>
      <c r="C174" s="1">
        <f t="shared" si="19"/>
        <v>15</v>
      </c>
      <c r="D174" s="19">
        <f t="shared" si="18"/>
        <v>3.5561242839321494E-10</v>
      </c>
      <c r="E174" s="17">
        <f t="shared" si="15"/>
        <v>0</v>
      </c>
      <c r="F174" s="18">
        <f t="shared" si="16"/>
        <v>0</v>
      </c>
      <c r="G174">
        <v>0</v>
      </c>
      <c r="H174" s="19">
        <f t="shared" si="17"/>
        <v>3.5561242839321494E-10</v>
      </c>
    </row>
    <row r="175" spans="1:8" x14ac:dyDescent="0.3">
      <c r="A175" s="1">
        <f t="shared" si="21"/>
        <v>170</v>
      </c>
      <c r="B175" s="9">
        <f t="shared" si="20"/>
        <v>2</v>
      </c>
      <c r="C175" s="1">
        <f t="shared" si="19"/>
        <v>15</v>
      </c>
      <c r="D175" s="19">
        <f t="shared" si="18"/>
        <v>3.5561242839321494E-10</v>
      </c>
      <c r="E175" s="17">
        <f t="shared" si="15"/>
        <v>0</v>
      </c>
      <c r="F175" s="18">
        <f t="shared" si="16"/>
        <v>0</v>
      </c>
      <c r="G175">
        <v>0</v>
      </c>
      <c r="H175" s="19">
        <f t="shared" si="17"/>
        <v>3.5561242839321494E-10</v>
      </c>
    </row>
    <row r="176" spans="1:8" x14ac:dyDescent="0.3">
      <c r="A176" s="1">
        <f t="shared" si="21"/>
        <v>171</v>
      </c>
      <c r="B176" s="9">
        <f t="shared" si="20"/>
        <v>3</v>
      </c>
      <c r="C176" s="1">
        <f t="shared" si="19"/>
        <v>15</v>
      </c>
      <c r="D176" s="19">
        <f t="shared" si="18"/>
        <v>3.5561242839321494E-10</v>
      </c>
      <c r="E176" s="17">
        <f t="shared" si="15"/>
        <v>0</v>
      </c>
      <c r="F176" s="18">
        <f t="shared" si="16"/>
        <v>0</v>
      </c>
      <c r="G176">
        <v>0</v>
      </c>
      <c r="H176" s="19">
        <f t="shared" si="17"/>
        <v>3.5561242839321494E-10</v>
      </c>
    </row>
    <row r="177" spans="1:8" x14ac:dyDescent="0.3">
      <c r="A177" s="1">
        <f t="shared" si="21"/>
        <v>172</v>
      </c>
      <c r="B177" s="9">
        <f t="shared" si="20"/>
        <v>4</v>
      </c>
      <c r="C177" s="1">
        <f t="shared" si="19"/>
        <v>15</v>
      </c>
      <c r="D177" s="19">
        <f t="shared" si="18"/>
        <v>3.5561242839321494E-10</v>
      </c>
      <c r="E177" s="17">
        <f t="shared" si="15"/>
        <v>0</v>
      </c>
      <c r="F177" s="18">
        <f t="shared" si="16"/>
        <v>0</v>
      </c>
      <c r="G177">
        <v>0</v>
      </c>
      <c r="H177" s="19">
        <f t="shared" si="17"/>
        <v>3.5561242839321494E-10</v>
      </c>
    </row>
    <row r="178" spans="1:8" x14ac:dyDescent="0.3">
      <c r="A178" s="1">
        <f t="shared" si="21"/>
        <v>173</v>
      </c>
      <c r="B178" s="9">
        <f t="shared" si="20"/>
        <v>5</v>
      </c>
      <c r="C178" s="1">
        <f t="shared" si="19"/>
        <v>15</v>
      </c>
      <c r="D178" s="19">
        <f t="shared" si="18"/>
        <v>3.5561242839321494E-10</v>
      </c>
      <c r="E178" s="17">
        <f t="shared" si="15"/>
        <v>0</v>
      </c>
      <c r="F178" s="18">
        <f t="shared" si="16"/>
        <v>0</v>
      </c>
      <c r="G178">
        <v>0</v>
      </c>
      <c r="H178" s="19">
        <f t="shared" si="17"/>
        <v>3.5561242839321494E-10</v>
      </c>
    </row>
    <row r="179" spans="1:8" x14ac:dyDescent="0.3">
      <c r="A179" s="1">
        <f t="shared" si="21"/>
        <v>174</v>
      </c>
      <c r="B179" s="9">
        <f t="shared" si="20"/>
        <v>6</v>
      </c>
      <c r="C179" s="1">
        <f t="shared" si="19"/>
        <v>15</v>
      </c>
      <c r="D179" s="19">
        <f t="shared" si="18"/>
        <v>3.5561242839321494E-10</v>
      </c>
      <c r="E179" s="17">
        <f t="shared" si="15"/>
        <v>0</v>
      </c>
      <c r="F179" s="18">
        <f t="shared" si="16"/>
        <v>0</v>
      </c>
      <c r="G179">
        <v>0</v>
      </c>
      <c r="H179" s="19">
        <f t="shared" si="17"/>
        <v>3.5561242839321494E-10</v>
      </c>
    </row>
    <row r="180" spans="1:8" x14ac:dyDescent="0.3">
      <c r="A180" s="1">
        <f t="shared" si="21"/>
        <v>175</v>
      </c>
      <c r="B180" s="9">
        <f t="shared" si="20"/>
        <v>7</v>
      </c>
      <c r="C180" s="1">
        <f t="shared" si="19"/>
        <v>15</v>
      </c>
      <c r="D180" s="19">
        <f t="shared" si="18"/>
        <v>3.5561242839321494E-10</v>
      </c>
      <c r="E180" s="17">
        <f t="shared" si="15"/>
        <v>0</v>
      </c>
      <c r="F180" s="18">
        <f t="shared" si="16"/>
        <v>0</v>
      </c>
      <c r="G180">
        <v>0</v>
      </c>
      <c r="H180" s="19">
        <f t="shared" si="17"/>
        <v>3.5561242839321494E-10</v>
      </c>
    </row>
    <row r="181" spans="1:8" x14ac:dyDescent="0.3">
      <c r="A181" s="1">
        <f t="shared" si="21"/>
        <v>176</v>
      </c>
      <c r="B181" s="9">
        <f t="shared" si="20"/>
        <v>8</v>
      </c>
      <c r="C181" s="1">
        <f t="shared" si="19"/>
        <v>15</v>
      </c>
      <c r="D181" s="19">
        <f t="shared" si="18"/>
        <v>3.5561242839321494E-10</v>
      </c>
      <c r="E181" s="17">
        <f t="shared" si="15"/>
        <v>0</v>
      </c>
      <c r="F181" s="18">
        <f t="shared" si="16"/>
        <v>0</v>
      </c>
      <c r="G181">
        <v>0</v>
      </c>
      <c r="H181" s="19">
        <f t="shared" si="17"/>
        <v>3.5561242839321494E-10</v>
      </c>
    </row>
    <row r="182" spans="1:8" x14ac:dyDescent="0.3">
      <c r="A182" s="1">
        <f t="shared" si="21"/>
        <v>177</v>
      </c>
      <c r="B182" s="9">
        <f t="shared" si="20"/>
        <v>9</v>
      </c>
      <c r="C182" s="1">
        <f t="shared" si="19"/>
        <v>15</v>
      </c>
      <c r="D182" s="19">
        <f t="shared" si="18"/>
        <v>3.5561242839321494E-10</v>
      </c>
      <c r="E182" s="17">
        <f t="shared" si="15"/>
        <v>0</v>
      </c>
      <c r="F182" s="18">
        <f t="shared" si="16"/>
        <v>0</v>
      </c>
      <c r="G182">
        <v>0</v>
      </c>
      <c r="H182" s="19">
        <f t="shared" si="17"/>
        <v>3.5561242839321494E-10</v>
      </c>
    </row>
    <row r="183" spans="1:8" x14ac:dyDescent="0.3">
      <c r="A183" s="1">
        <f t="shared" si="21"/>
        <v>178</v>
      </c>
      <c r="B183" s="9">
        <f t="shared" si="20"/>
        <v>10</v>
      </c>
      <c r="C183" s="1">
        <f t="shared" si="19"/>
        <v>15</v>
      </c>
      <c r="D183" s="19">
        <f t="shared" si="18"/>
        <v>3.5561242839321494E-10</v>
      </c>
      <c r="E183" s="17">
        <f t="shared" si="15"/>
        <v>0</v>
      </c>
      <c r="F183" s="18">
        <f t="shared" si="16"/>
        <v>0</v>
      </c>
      <c r="G183">
        <v>0</v>
      </c>
      <c r="H183" s="19">
        <f t="shared" si="17"/>
        <v>3.5561242839321494E-10</v>
      </c>
    </row>
    <row r="184" spans="1:8" x14ac:dyDescent="0.3">
      <c r="A184" s="1">
        <f t="shared" si="21"/>
        <v>179</v>
      </c>
      <c r="B184" s="9">
        <f t="shared" si="20"/>
        <v>11</v>
      </c>
      <c r="C184" s="1">
        <f t="shared" si="19"/>
        <v>15</v>
      </c>
      <c r="D184" s="19">
        <f t="shared" si="18"/>
        <v>3.5561242839321494E-10</v>
      </c>
      <c r="E184" s="17">
        <f t="shared" si="15"/>
        <v>0</v>
      </c>
      <c r="F184" s="18">
        <f t="shared" si="16"/>
        <v>0</v>
      </c>
      <c r="G184">
        <v>0</v>
      </c>
      <c r="H184" s="19">
        <f t="shared" si="17"/>
        <v>3.5561242839321494E-10</v>
      </c>
    </row>
    <row r="185" spans="1:8" x14ac:dyDescent="0.3">
      <c r="A185" s="1">
        <f t="shared" si="21"/>
        <v>180</v>
      </c>
      <c r="B185" s="9">
        <f t="shared" si="20"/>
        <v>12</v>
      </c>
      <c r="C185" s="1">
        <f t="shared" si="19"/>
        <v>15</v>
      </c>
      <c r="D185" s="19">
        <f t="shared" si="18"/>
        <v>3.5561242839321494E-10</v>
      </c>
      <c r="E185" s="17">
        <f t="shared" si="15"/>
        <v>0</v>
      </c>
      <c r="F185" s="18">
        <f t="shared" si="16"/>
        <v>0</v>
      </c>
      <c r="G185">
        <v>0</v>
      </c>
      <c r="H185" s="19">
        <f t="shared" si="17"/>
        <v>3.5561242839321494E-10</v>
      </c>
    </row>
    <row r="186" spans="1:8" x14ac:dyDescent="0.3">
      <c r="A186" s="1">
        <f t="shared" si="21"/>
        <v>181</v>
      </c>
      <c r="B186" s="9">
        <f t="shared" si="20"/>
        <v>1</v>
      </c>
      <c r="C186" s="1">
        <f t="shared" si="19"/>
        <v>16</v>
      </c>
      <c r="D186" s="19">
        <f t="shared" si="18"/>
        <v>3.5561242839321494E-10</v>
      </c>
      <c r="E186" s="17">
        <f t="shared" si="15"/>
        <v>0</v>
      </c>
      <c r="F186" s="18">
        <f t="shared" si="16"/>
        <v>0</v>
      </c>
      <c r="G186">
        <v>0</v>
      </c>
      <c r="H186" s="19">
        <f t="shared" si="17"/>
        <v>3.5561242839321494E-10</v>
      </c>
    </row>
    <row r="187" spans="1:8" x14ac:dyDescent="0.3">
      <c r="A187" s="1">
        <f t="shared" si="21"/>
        <v>182</v>
      </c>
      <c r="B187" s="9">
        <f t="shared" si="20"/>
        <v>2</v>
      </c>
      <c r="C187" s="1">
        <f t="shared" si="19"/>
        <v>16</v>
      </c>
      <c r="D187" s="19">
        <f t="shared" si="18"/>
        <v>3.5561242839321494E-10</v>
      </c>
      <c r="E187" s="17">
        <f t="shared" si="15"/>
        <v>0</v>
      </c>
      <c r="F187" s="18">
        <f t="shared" si="16"/>
        <v>0</v>
      </c>
      <c r="G187">
        <v>0</v>
      </c>
      <c r="H187" s="19">
        <f t="shared" si="17"/>
        <v>3.5561242839321494E-10</v>
      </c>
    </row>
    <row r="188" spans="1:8" x14ac:dyDescent="0.3">
      <c r="A188" s="1">
        <f t="shared" si="21"/>
        <v>183</v>
      </c>
      <c r="B188" s="9">
        <f t="shared" si="20"/>
        <v>3</v>
      </c>
      <c r="C188" s="1">
        <f t="shared" si="19"/>
        <v>16</v>
      </c>
      <c r="D188" s="19">
        <f t="shared" si="18"/>
        <v>3.5561242839321494E-10</v>
      </c>
      <c r="E188" s="17">
        <f t="shared" si="15"/>
        <v>0</v>
      </c>
      <c r="F188" s="18">
        <f t="shared" si="16"/>
        <v>0</v>
      </c>
      <c r="G188">
        <v>0</v>
      </c>
      <c r="H188" s="19">
        <f t="shared" si="17"/>
        <v>3.5561242839321494E-10</v>
      </c>
    </row>
    <row r="189" spans="1:8" x14ac:dyDescent="0.3">
      <c r="A189" s="1">
        <f t="shared" si="21"/>
        <v>184</v>
      </c>
      <c r="B189" s="9">
        <f t="shared" si="20"/>
        <v>4</v>
      </c>
      <c r="C189" s="1">
        <f t="shared" si="19"/>
        <v>16</v>
      </c>
      <c r="D189" s="19">
        <f t="shared" si="18"/>
        <v>3.5561242839321494E-10</v>
      </c>
      <c r="E189" s="17">
        <f t="shared" si="15"/>
        <v>0</v>
      </c>
      <c r="F189" s="18">
        <f t="shared" si="16"/>
        <v>0</v>
      </c>
      <c r="G189">
        <v>0</v>
      </c>
      <c r="H189" s="19">
        <f t="shared" si="17"/>
        <v>3.5561242839321494E-10</v>
      </c>
    </row>
    <row r="190" spans="1:8" x14ac:dyDescent="0.3">
      <c r="A190" s="1">
        <f t="shared" si="21"/>
        <v>185</v>
      </c>
      <c r="B190" s="9">
        <f t="shared" si="20"/>
        <v>5</v>
      </c>
      <c r="C190" s="1">
        <f t="shared" si="19"/>
        <v>16</v>
      </c>
      <c r="D190" s="19">
        <f t="shared" si="18"/>
        <v>3.5561242839321494E-10</v>
      </c>
      <c r="E190" s="17">
        <f t="shared" si="15"/>
        <v>0</v>
      </c>
      <c r="F190" s="18">
        <f t="shared" si="16"/>
        <v>0</v>
      </c>
      <c r="G190">
        <v>0</v>
      </c>
      <c r="H190" s="19">
        <f t="shared" si="17"/>
        <v>3.5561242839321494E-10</v>
      </c>
    </row>
    <row r="191" spans="1:8" x14ac:dyDescent="0.3">
      <c r="A191" s="1">
        <f t="shared" si="21"/>
        <v>186</v>
      </c>
      <c r="B191" s="9">
        <f t="shared" si="20"/>
        <v>6</v>
      </c>
      <c r="C191" s="1">
        <f t="shared" si="19"/>
        <v>16</v>
      </c>
      <c r="D191" s="19">
        <f t="shared" si="18"/>
        <v>3.5561242839321494E-10</v>
      </c>
      <c r="E191" s="17">
        <f t="shared" si="15"/>
        <v>0</v>
      </c>
      <c r="F191" s="18">
        <f t="shared" si="16"/>
        <v>0</v>
      </c>
      <c r="G191">
        <v>0</v>
      </c>
      <c r="H191" s="19">
        <f t="shared" si="17"/>
        <v>3.5561242839321494E-10</v>
      </c>
    </row>
    <row r="192" spans="1:8" x14ac:dyDescent="0.3">
      <c r="A192" s="1">
        <f t="shared" si="21"/>
        <v>187</v>
      </c>
      <c r="B192" s="9">
        <f t="shared" si="20"/>
        <v>7</v>
      </c>
      <c r="C192" s="1">
        <f t="shared" si="19"/>
        <v>16</v>
      </c>
      <c r="D192" s="19">
        <f t="shared" si="18"/>
        <v>3.5561242839321494E-10</v>
      </c>
      <c r="E192" s="17">
        <f t="shared" si="15"/>
        <v>0</v>
      </c>
      <c r="F192" s="18">
        <f t="shared" si="16"/>
        <v>0</v>
      </c>
      <c r="G192">
        <v>0</v>
      </c>
      <c r="H192" s="19">
        <f t="shared" si="17"/>
        <v>3.5561242839321494E-10</v>
      </c>
    </row>
    <row r="193" spans="1:8" x14ac:dyDescent="0.3">
      <c r="A193" s="1">
        <f t="shared" si="21"/>
        <v>188</v>
      </c>
      <c r="B193" s="9">
        <f t="shared" si="20"/>
        <v>8</v>
      </c>
      <c r="C193" s="1">
        <f t="shared" si="19"/>
        <v>16</v>
      </c>
      <c r="D193" s="19">
        <f t="shared" si="18"/>
        <v>3.5561242839321494E-10</v>
      </c>
      <c r="E193" s="17">
        <f t="shared" si="15"/>
        <v>0</v>
      </c>
      <c r="F193" s="18">
        <f t="shared" si="16"/>
        <v>0</v>
      </c>
      <c r="G193">
        <v>0</v>
      </c>
      <c r="H193" s="19">
        <f t="shared" si="17"/>
        <v>3.5561242839321494E-10</v>
      </c>
    </row>
    <row r="194" spans="1:8" x14ac:dyDescent="0.3">
      <c r="A194" s="1">
        <f t="shared" si="21"/>
        <v>189</v>
      </c>
      <c r="B194" s="9">
        <f t="shared" si="20"/>
        <v>9</v>
      </c>
      <c r="C194" s="1">
        <f t="shared" si="19"/>
        <v>16</v>
      </c>
      <c r="D194" s="19">
        <f t="shared" si="18"/>
        <v>3.5561242839321494E-10</v>
      </c>
      <c r="E194" s="17">
        <f t="shared" si="15"/>
        <v>0</v>
      </c>
      <c r="F194" s="18">
        <f t="shared" si="16"/>
        <v>0</v>
      </c>
      <c r="G194">
        <v>0</v>
      </c>
      <c r="H194" s="19">
        <f t="shared" si="17"/>
        <v>3.5561242839321494E-10</v>
      </c>
    </row>
    <row r="195" spans="1:8" x14ac:dyDescent="0.3">
      <c r="A195" s="1">
        <f t="shared" si="21"/>
        <v>190</v>
      </c>
      <c r="B195" s="9">
        <f t="shared" si="20"/>
        <v>10</v>
      </c>
      <c r="C195" s="1">
        <f t="shared" si="19"/>
        <v>16</v>
      </c>
      <c r="D195" s="19">
        <f t="shared" si="18"/>
        <v>3.5561242839321494E-10</v>
      </c>
      <c r="E195" s="17">
        <f t="shared" si="15"/>
        <v>0</v>
      </c>
      <c r="F195" s="18">
        <f t="shared" si="16"/>
        <v>0</v>
      </c>
      <c r="G195">
        <v>0</v>
      </c>
      <c r="H195" s="19">
        <f t="shared" si="17"/>
        <v>3.5561242839321494E-10</v>
      </c>
    </row>
    <row r="196" spans="1:8" x14ac:dyDescent="0.3">
      <c r="A196" s="1">
        <f t="shared" si="21"/>
        <v>191</v>
      </c>
      <c r="B196" s="9">
        <f t="shared" si="20"/>
        <v>11</v>
      </c>
      <c r="C196" s="1">
        <f t="shared" si="19"/>
        <v>16</v>
      </c>
      <c r="D196" s="19">
        <f t="shared" si="18"/>
        <v>3.5561242839321494E-10</v>
      </c>
      <c r="E196" s="17">
        <f t="shared" si="15"/>
        <v>0</v>
      </c>
      <c r="F196" s="18">
        <f t="shared" si="16"/>
        <v>0</v>
      </c>
      <c r="G196">
        <v>0</v>
      </c>
      <c r="H196" s="19">
        <f t="shared" si="17"/>
        <v>3.5561242839321494E-10</v>
      </c>
    </row>
    <row r="197" spans="1:8" x14ac:dyDescent="0.3">
      <c r="A197" s="1">
        <f t="shared" si="21"/>
        <v>192</v>
      </c>
      <c r="B197" s="9">
        <f t="shared" si="20"/>
        <v>12</v>
      </c>
      <c r="C197" s="1">
        <f t="shared" si="19"/>
        <v>16</v>
      </c>
      <c r="D197" s="19">
        <f t="shared" si="18"/>
        <v>3.5561242839321494E-10</v>
      </c>
      <c r="E197" s="17">
        <f t="shared" si="15"/>
        <v>0</v>
      </c>
      <c r="F197" s="18">
        <f t="shared" si="16"/>
        <v>0</v>
      </c>
      <c r="G197">
        <v>0</v>
      </c>
      <c r="H197" s="19">
        <f t="shared" si="17"/>
        <v>3.5561242839321494E-10</v>
      </c>
    </row>
    <row r="198" spans="1:8" x14ac:dyDescent="0.3">
      <c r="A198" s="1">
        <f t="shared" si="21"/>
        <v>193</v>
      </c>
      <c r="B198" s="9">
        <f t="shared" si="20"/>
        <v>1</v>
      </c>
      <c r="C198" s="1">
        <f t="shared" si="19"/>
        <v>17</v>
      </c>
      <c r="D198" s="19">
        <f t="shared" si="18"/>
        <v>3.5561242839321494E-10</v>
      </c>
      <c r="E198" s="17">
        <f t="shared" si="15"/>
        <v>0</v>
      </c>
      <c r="F198" s="18">
        <f t="shared" si="16"/>
        <v>0</v>
      </c>
      <c r="G198">
        <v>0</v>
      </c>
      <c r="H198" s="19">
        <f t="shared" si="17"/>
        <v>3.5561242839321494E-10</v>
      </c>
    </row>
    <row r="199" spans="1:8" x14ac:dyDescent="0.3">
      <c r="A199" s="1">
        <f t="shared" si="21"/>
        <v>194</v>
      </c>
      <c r="B199" s="9">
        <f t="shared" si="20"/>
        <v>2</v>
      </c>
      <c r="C199" s="1">
        <f t="shared" si="19"/>
        <v>17</v>
      </c>
      <c r="D199" s="19">
        <f t="shared" si="18"/>
        <v>3.5561242839321494E-10</v>
      </c>
      <c r="E199" s="17">
        <f t="shared" ref="E199:E262" si="22">IF(C199&lt;=$M$5,D199*($M$4/$M$6),0)</f>
        <v>0</v>
      </c>
      <c r="F199" s="18">
        <f t="shared" ref="F199:F262" si="23">IF(C199&lt;=$M$5,-$M$10,0)</f>
        <v>0</v>
      </c>
      <c r="G199">
        <v>0</v>
      </c>
      <c r="H199" s="19">
        <f t="shared" ref="H199:H262" si="24">D199+E199+F199</f>
        <v>3.5561242839321494E-10</v>
      </c>
    </row>
    <row r="200" spans="1:8" x14ac:dyDescent="0.3">
      <c r="A200" s="1">
        <f t="shared" si="21"/>
        <v>195</v>
      </c>
      <c r="B200" s="9">
        <f t="shared" si="20"/>
        <v>3</v>
      </c>
      <c r="C200" s="1">
        <f t="shared" si="19"/>
        <v>17</v>
      </c>
      <c r="D200" s="19">
        <f t="shared" ref="D200:D263" si="25">H199</f>
        <v>3.5561242839321494E-10</v>
      </c>
      <c r="E200" s="17">
        <f t="shared" si="22"/>
        <v>0</v>
      </c>
      <c r="F200" s="18">
        <f t="shared" si="23"/>
        <v>0</v>
      </c>
      <c r="G200">
        <v>0</v>
      </c>
      <c r="H200" s="19">
        <f t="shared" si="24"/>
        <v>3.5561242839321494E-10</v>
      </c>
    </row>
    <row r="201" spans="1:8" x14ac:dyDescent="0.3">
      <c r="A201" s="1">
        <f t="shared" si="21"/>
        <v>196</v>
      </c>
      <c r="B201" s="9">
        <f t="shared" si="20"/>
        <v>4</v>
      </c>
      <c r="C201" s="1">
        <f t="shared" si="19"/>
        <v>17</v>
      </c>
      <c r="D201" s="19">
        <f t="shared" si="25"/>
        <v>3.5561242839321494E-10</v>
      </c>
      <c r="E201" s="17">
        <f t="shared" si="22"/>
        <v>0</v>
      </c>
      <c r="F201" s="18">
        <f t="shared" si="23"/>
        <v>0</v>
      </c>
      <c r="G201">
        <v>0</v>
      </c>
      <c r="H201" s="19">
        <f t="shared" si="24"/>
        <v>3.5561242839321494E-10</v>
      </c>
    </row>
    <row r="202" spans="1:8" x14ac:dyDescent="0.3">
      <c r="A202" s="1">
        <f t="shared" si="21"/>
        <v>197</v>
      </c>
      <c r="B202" s="9">
        <f t="shared" si="20"/>
        <v>5</v>
      </c>
      <c r="C202" s="1">
        <f t="shared" si="19"/>
        <v>17</v>
      </c>
      <c r="D202" s="19">
        <f t="shared" si="25"/>
        <v>3.5561242839321494E-10</v>
      </c>
      <c r="E202" s="17">
        <f t="shared" si="22"/>
        <v>0</v>
      </c>
      <c r="F202" s="18">
        <f t="shared" si="23"/>
        <v>0</v>
      </c>
      <c r="G202">
        <v>0</v>
      </c>
      <c r="H202" s="19">
        <f t="shared" si="24"/>
        <v>3.5561242839321494E-10</v>
      </c>
    </row>
    <row r="203" spans="1:8" x14ac:dyDescent="0.3">
      <c r="A203" s="1">
        <f t="shared" si="21"/>
        <v>198</v>
      </c>
      <c r="B203" s="9">
        <f t="shared" si="20"/>
        <v>6</v>
      </c>
      <c r="C203" s="1">
        <f t="shared" si="19"/>
        <v>17</v>
      </c>
      <c r="D203" s="19">
        <f t="shared" si="25"/>
        <v>3.5561242839321494E-10</v>
      </c>
      <c r="E203" s="17">
        <f t="shared" si="22"/>
        <v>0</v>
      </c>
      <c r="F203" s="18">
        <f t="shared" si="23"/>
        <v>0</v>
      </c>
      <c r="G203">
        <v>0</v>
      </c>
      <c r="H203" s="19">
        <f t="shared" si="24"/>
        <v>3.5561242839321494E-10</v>
      </c>
    </row>
    <row r="204" spans="1:8" x14ac:dyDescent="0.3">
      <c r="A204" s="1">
        <f t="shared" si="21"/>
        <v>199</v>
      </c>
      <c r="B204" s="9">
        <f t="shared" si="20"/>
        <v>7</v>
      </c>
      <c r="C204" s="1">
        <f t="shared" si="19"/>
        <v>17</v>
      </c>
      <c r="D204" s="19">
        <f t="shared" si="25"/>
        <v>3.5561242839321494E-10</v>
      </c>
      <c r="E204" s="17">
        <f t="shared" si="22"/>
        <v>0</v>
      </c>
      <c r="F204" s="18">
        <f t="shared" si="23"/>
        <v>0</v>
      </c>
      <c r="G204">
        <v>0</v>
      </c>
      <c r="H204" s="19">
        <f t="shared" si="24"/>
        <v>3.5561242839321494E-10</v>
      </c>
    </row>
    <row r="205" spans="1:8" x14ac:dyDescent="0.3">
      <c r="A205" s="1">
        <f t="shared" si="21"/>
        <v>200</v>
      </c>
      <c r="B205" s="9">
        <f t="shared" si="20"/>
        <v>8</v>
      </c>
      <c r="C205" s="1">
        <f t="shared" si="19"/>
        <v>17</v>
      </c>
      <c r="D205" s="19">
        <f t="shared" si="25"/>
        <v>3.5561242839321494E-10</v>
      </c>
      <c r="E205" s="17">
        <f t="shared" si="22"/>
        <v>0</v>
      </c>
      <c r="F205" s="18">
        <f t="shared" si="23"/>
        <v>0</v>
      </c>
      <c r="G205">
        <v>0</v>
      </c>
      <c r="H205" s="19">
        <f t="shared" si="24"/>
        <v>3.5561242839321494E-10</v>
      </c>
    </row>
    <row r="206" spans="1:8" x14ac:dyDescent="0.3">
      <c r="A206" s="1">
        <f t="shared" si="21"/>
        <v>201</v>
      </c>
      <c r="B206" s="9">
        <f t="shared" si="20"/>
        <v>9</v>
      </c>
      <c r="C206" s="1">
        <f t="shared" si="19"/>
        <v>17</v>
      </c>
      <c r="D206" s="19">
        <f t="shared" si="25"/>
        <v>3.5561242839321494E-10</v>
      </c>
      <c r="E206" s="17">
        <f t="shared" si="22"/>
        <v>0</v>
      </c>
      <c r="F206" s="18">
        <f t="shared" si="23"/>
        <v>0</v>
      </c>
      <c r="G206">
        <v>0</v>
      </c>
      <c r="H206" s="19">
        <f t="shared" si="24"/>
        <v>3.5561242839321494E-10</v>
      </c>
    </row>
    <row r="207" spans="1:8" x14ac:dyDescent="0.3">
      <c r="A207" s="1">
        <f t="shared" si="21"/>
        <v>202</v>
      </c>
      <c r="B207" s="9">
        <f t="shared" si="20"/>
        <v>10</v>
      </c>
      <c r="C207" s="1">
        <f t="shared" si="19"/>
        <v>17</v>
      </c>
      <c r="D207" s="19">
        <f t="shared" si="25"/>
        <v>3.5561242839321494E-10</v>
      </c>
      <c r="E207" s="17">
        <f t="shared" si="22"/>
        <v>0</v>
      </c>
      <c r="F207" s="18">
        <f t="shared" si="23"/>
        <v>0</v>
      </c>
      <c r="G207">
        <v>0</v>
      </c>
      <c r="H207" s="19">
        <f t="shared" si="24"/>
        <v>3.5561242839321494E-10</v>
      </c>
    </row>
    <row r="208" spans="1:8" x14ac:dyDescent="0.3">
      <c r="A208" s="1">
        <f t="shared" si="21"/>
        <v>203</v>
      </c>
      <c r="B208" s="9">
        <f t="shared" si="20"/>
        <v>11</v>
      </c>
      <c r="C208" s="1">
        <f t="shared" si="19"/>
        <v>17</v>
      </c>
      <c r="D208" s="19">
        <f t="shared" si="25"/>
        <v>3.5561242839321494E-10</v>
      </c>
      <c r="E208" s="17">
        <f t="shared" si="22"/>
        <v>0</v>
      </c>
      <c r="F208" s="18">
        <f t="shared" si="23"/>
        <v>0</v>
      </c>
      <c r="G208">
        <v>0</v>
      </c>
      <c r="H208" s="19">
        <f t="shared" si="24"/>
        <v>3.5561242839321494E-10</v>
      </c>
    </row>
    <row r="209" spans="1:8" x14ac:dyDescent="0.3">
      <c r="A209" s="1">
        <f t="shared" si="21"/>
        <v>204</v>
      </c>
      <c r="B209" s="9">
        <f t="shared" si="20"/>
        <v>12</v>
      </c>
      <c r="C209" s="1">
        <f t="shared" si="19"/>
        <v>17</v>
      </c>
      <c r="D209" s="19">
        <f t="shared" si="25"/>
        <v>3.5561242839321494E-10</v>
      </c>
      <c r="E209" s="17">
        <f t="shared" si="22"/>
        <v>0</v>
      </c>
      <c r="F209" s="18">
        <f t="shared" si="23"/>
        <v>0</v>
      </c>
      <c r="G209">
        <v>0</v>
      </c>
      <c r="H209" s="19">
        <f t="shared" si="24"/>
        <v>3.5561242839321494E-10</v>
      </c>
    </row>
    <row r="210" spans="1:8" x14ac:dyDescent="0.3">
      <c r="A210" s="1">
        <f t="shared" si="21"/>
        <v>205</v>
      </c>
      <c r="B210" s="9">
        <f t="shared" si="20"/>
        <v>1</v>
      </c>
      <c r="C210" s="1">
        <f t="shared" ref="C210:C273" si="26">C198+1</f>
        <v>18</v>
      </c>
      <c r="D210" s="19">
        <f t="shared" si="25"/>
        <v>3.5561242839321494E-10</v>
      </c>
      <c r="E210" s="17">
        <f t="shared" si="22"/>
        <v>0</v>
      </c>
      <c r="F210" s="18">
        <f t="shared" si="23"/>
        <v>0</v>
      </c>
      <c r="G210">
        <v>0</v>
      </c>
      <c r="H210" s="19">
        <f t="shared" si="24"/>
        <v>3.5561242839321494E-10</v>
      </c>
    </row>
    <row r="211" spans="1:8" x14ac:dyDescent="0.3">
      <c r="A211" s="1">
        <f t="shared" si="21"/>
        <v>206</v>
      </c>
      <c r="B211" s="9">
        <f t="shared" ref="B211:B274" si="27">B199</f>
        <v>2</v>
      </c>
      <c r="C211" s="1">
        <f t="shared" si="26"/>
        <v>18</v>
      </c>
      <c r="D211" s="19">
        <f t="shared" si="25"/>
        <v>3.5561242839321494E-10</v>
      </c>
      <c r="E211" s="17">
        <f t="shared" si="22"/>
        <v>0</v>
      </c>
      <c r="F211" s="18">
        <f t="shared" si="23"/>
        <v>0</v>
      </c>
      <c r="G211">
        <v>0</v>
      </c>
      <c r="H211" s="19">
        <f t="shared" si="24"/>
        <v>3.5561242839321494E-10</v>
      </c>
    </row>
    <row r="212" spans="1:8" x14ac:dyDescent="0.3">
      <c r="A212" s="1">
        <f t="shared" si="21"/>
        <v>207</v>
      </c>
      <c r="B212" s="9">
        <f t="shared" si="27"/>
        <v>3</v>
      </c>
      <c r="C212" s="1">
        <f t="shared" si="26"/>
        <v>18</v>
      </c>
      <c r="D212" s="19">
        <f t="shared" si="25"/>
        <v>3.5561242839321494E-10</v>
      </c>
      <c r="E212" s="17">
        <f t="shared" si="22"/>
        <v>0</v>
      </c>
      <c r="F212" s="18">
        <f t="shared" si="23"/>
        <v>0</v>
      </c>
      <c r="G212">
        <v>0</v>
      </c>
      <c r="H212" s="19">
        <f t="shared" si="24"/>
        <v>3.5561242839321494E-10</v>
      </c>
    </row>
    <row r="213" spans="1:8" x14ac:dyDescent="0.3">
      <c r="A213" s="1">
        <f t="shared" si="21"/>
        <v>208</v>
      </c>
      <c r="B213" s="9">
        <f t="shared" si="27"/>
        <v>4</v>
      </c>
      <c r="C213" s="1">
        <f t="shared" si="26"/>
        <v>18</v>
      </c>
      <c r="D213" s="19">
        <f t="shared" si="25"/>
        <v>3.5561242839321494E-10</v>
      </c>
      <c r="E213" s="17">
        <f t="shared" si="22"/>
        <v>0</v>
      </c>
      <c r="F213" s="18">
        <f t="shared" si="23"/>
        <v>0</v>
      </c>
      <c r="G213">
        <v>0</v>
      </c>
      <c r="H213" s="19">
        <f t="shared" si="24"/>
        <v>3.5561242839321494E-10</v>
      </c>
    </row>
    <row r="214" spans="1:8" x14ac:dyDescent="0.3">
      <c r="A214" s="1">
        <f t="shared" si="21"/>
        <v>209</v>
      </c>
      <c r="B214" s="9">
        <f t="shared" si="27"/>
        <v>5</v>
      </c>
      <c r="C214" s="1">
        <f t="shared" si="26"/>
        <v>18</v>
      </c>
      <c r="D214" s="19">
        <f t="shared" si="25"/>
        <v>3.5561242839321494E-10</v>
      </c>
      <c r="E214" s="17">
        <f t="shared" si="22"/>
        <v>0</v>
      </c>
      <c r="F214" s="18">
        <f t="shared" si="23"/>
        <v>0</v>
      </c>
      <c r="G214">
        <v>0</v>
      </c>
      <c r="H214" s="19">
        <f t="shared" si="24"/>
        <v>3.5561242839321494E-10</v>
      </c>
    </row>
    <row r="215" spans="1:8" x14ac:dyDescent="0.3">
      <c r="A215" s="1">
        <f t="shared" ref="A215:A278" si="28">A214+1</f>
        <v>210</v>
      </c>
      <c r="B215" s="9">
        <f t="shared" si="27"/>
        <v>6</v>
      </c>
      <c r="C215" s="1">
        <f t="shared" si="26"/>
        <v>18</v>
      </c>
      <c r="D215" s="19">
        <f t="shared" si="25"/>
        <v>3.5561242839321494E-10</v>
      </c>
      <c r="E215" s="17">
        <f t="shared" si="22"/>
        <v>0</v>
      </c>
      <c r="F215" s="18">
        <f t="shared" si="23"/>
        <v>0</v>
      </c>
      <c r="G215">
        <v>0</v>
      </c>
      <c r="H215" s="19">
        <f t="shared" si="24"/>
        <v>3.5561242839321494E-10</v>
      </c>
    </row>
    <row r="216" spans="1:8" x14ac:dyDescent="0.3">
      <c r="A216" s="1">
        <f t="shared" si="28"/>
        <v>211</v>
      </c>
      <c r="B216" s="9">
        <f t="shared" si="27"/>
        <v>7</v>
      </c>
      <c r="C216" s="1">
        <f t="shared" si="26"/>
        <v>18</v>
      </c>
      <c r="D216" s="19">
        <f t="shared" si="25"/>
        <v>3.5561242839321494E-10</v>
      </c>
      <c r="E216" s="17">
        <f t="shared" si="22"/>
        <v>0</v>
      </c>
      <c r="F216" s="18">
        <f t="shared" si="23"/>
        <v>0</v>
      </c>
      <c r="G216">
        <v>0</v>
      </c>
      <c r="H216" s="19">
        <f t="shared" si="24"/>
        <v>3.5561242839321494E-10</v>
      </c>
    </row>
    <row r="217" spans="1:8" x14ac:dyDescent="0.3">
      <c r="A217" s="1">
        <f t="shared" si="28"/>
        <v>212</v>
      </c>
      <c r="B217" s="9">
        <f t="shared" si="27"/>
        <v>8</v>
      </c>
      <c r="C217" s="1">
        <f t="shared" si="26"/>
        <v>18</v>
      </c>
      <c r="D217" s="19">
        <f t="shared" si="25"/>
        <v>3.5561242839321494E-10</v>
      </c>
      <c r="E217" s="17">
        <f t="shared" si="22"/>
        <v>0</v>
      </c>
      <c r="F217" s="18">
        <f t="shared" si="23"/>
        <v>0</v>
      </c>
      <c r="G217">
        <v>0</v>
      </c>
      <c r="H217" s="19">
        <f t="shared" si="24"/>
        <v>3.5561242839321494E-10</v>
      </c>
    </row>
    <row r="218" spans="1:8" x14ac:dyDescent="0.3">
      <c r="A218" s="1">
        <f t="shared" si="28"/>
        <v>213</v>
      </c>
      <c r="B218" s="9">
        <f t="shared" si="27"/>
        <v>9</v>
      </c>
      <c r="C218" s="1">
        <f t="shared" si="26"/>
        <v>18</v>
      </c>
      <c r="D218" s="19">
        <f t="shared" si="25"/>
        <v>3.5561242839321494E-10</v>
      </c>
      <c r="E218" s="17">
        <f t="shared" si="22"/>
        <v>0</v>
      </c>
      <c r="F218" s="18">
        <f t="shared" si="23"/>
        <v>0</v>
      </c>
      <c r="G218">
        <v>0</v>
      </c>
      <c r="H218" s="19">
        <f t="shared" si="24"/>
        <v>3.5561242839321494E-10</v>
      </c>
    </row>
    <row r="219" spans="1:8" x14ac:dyDescent="0.3">
      <c r="A219" s="1">
        <f t="shared" si="28"/>
        <v>214</v>
      </c>
      <c r="B219" s="9">
        <f t="shared" si="27"/>
        <v>10</v>
      </c>
      <c r="C219" s="1">
        <f t="shared" si="26"/>
        <v>18</v>
      </c>
      <c r="D219" s="19">
        <f t="shared" si="25"/>
        <v>3.5561242839321494E-10</v>
      </c>
      <c r="E219" s="17">
        <f t="shared" si="22"/>
        <v>0</v>
      </c>
      <c r="F219" s="18">
        <f t="shared" si="23"/>
        <v>0</v>
      </c>
      <c r="G219">
        <v>0</v>
      </c>
      <c r="H219" s="19">
        <f t="shared" si="24"/>
        <v>3.5561242839321494E-10</v>
      </c>
    </row>
    <row r="220" spans="1:8" x14ac:dyDescent="0.3">
      <c r="A220" s="1">
        <f t="shared" si="28"/>
        <v>215</v>
      </c>
      <c r="B220" s="9">
        <f t="shared" si="27"/>
        <v>11</v>
      </c>
      <c r="C220" s="1">
        <f t="shared" si="26"/>
        <v>18</v>
      </c>
      <c r="D220" s="19">
        <f t="shared" si="25"/>
        <v>3.5561242839321494E-10</v>
      </c>
      <c r="E220" s="17">
        <f t="shared" si="22"/>
        <v>0</v>
      </c>
      <c r="F220" s="18">
        <f t="shared" si="23"/>
        <v>0</v>
      </c>
      <c r="G220">
        <v>0</v>
      </c>
      <c r="H220" s="19">
        <f t="shared" si="24"/>
        <v>3.5561242839321494E-10</v>
      </c>
    </row>
    <row r="221" spans="1:8" x14ac:dyDescent="0.3">
      <c r="A221" s="1">
        <f t="shared" si="28"/>
        <v>216</v>
      </c>
      <c r="B221" s="9">
        <f t="shared" si="27"/>
        <v>12</v>
      </c>
      <c r="C221" s="1">
        <f t="shared" si="26"/>
        <v>18</v>
      </c>
      <c r="D221" s="19">
        <f t="shared" si="25"/>
        <v>3.5561242839321494E-10</v>
      </c>
      <c r="E221" s="17">
        <f t="shared" si="22"/>
        <v>0</v>
      </c>
      <c r="F221" s="18">
        <f t="shared" si="23"/>
        <v>0</v>
      </c>
      <c r="G221">
        <v>0</v>
      </c>
      <c r="H221" s="19">
        <f t="shared" si="24"/>
        <v>3.5561242839321494E-10</v>
      </c>
    </row>
    <row r="222" spans="1:8" x14ac:dyDescent="0.3">
      <c r="A222" s="1">
        <f t="shared" si="28"/>
        <v>217</v>
      </c>
      <c r="B222" s="9">
        <f t="shared" si="27"/>
        <v>1</v>
      </c>
      <c r="C222" s="1">
        <f t="shared" si="26"/>
        <v>19</v>
      </c>
      <c r="D222" s="19">
        <f t="shared" si="25"/>
        <v>3.5561242839321494E-10</v>
      </c>
      <c r="E222" s="17">
        <f t="shared" si="22"/>
        <v>0</v>
      </c>
      <c r="F222" s="18">
        <f t="shared" si="23"/>
        <v>0</v>
      </c>
      <c r="G222">
        <v>0</v>
      </c>
      <c r="H222" s="19">
        <f t="shared" si="24"/>
        <v>3.5561242839321494E-10</v>
      </c>
    </row>
    <row r="223" spans="1:8" x14ac:dyDescent="0.3">
      <c r="A223" s="1">
        <f t="shared" si="28"/>
        <v>218</v>
      </c>
      <c r="B223" s="9">
        <f t="shared" si="27"/>
        <v>2</v>
      </c>
      <c r="C223" s="1">
        <f t="shared" si="26"/>
        <v>19</v>
      </c>
      <c r="D223" s="19">
        <f t="shared" si="25"/>
        <v>3.5561242839321494E-10</v>
      </c>
      <c r="E223" s="17">
        <f t="shared" si="22"/>
        <v>0</v>
      </c>
      <c r="F223" s="18">
        <f t="shared" si="23"/>
        <v>0</v>
      </c>
      <c r="G223">
        <v>0</v>
      </c>
      <c r="H223" s="19">
        <f t="shared" si="24"/>
        <v>3.5561242839321494E-10</v>
      </c>
    </row>
    <row r="224" spans="1:8" x14ac:dyDescent="0.3">
      <c r="A224" s="1">
        <f t="shared" si="28"/>
        <v>219</v>
      </c>
      <c r="B224" s="9">
        <f t="shared" si="27"/>
        <v>3</v>
      </c>
      <c r="C224" s="1">
        <f t="shared" si="26"/>
        <v>19</v>
      </c>
      <c r="D224" s="19">
        <f t="shared" si="25"/>
        <v>3.5561242839321494E-10</v>
      </c>
      <c r="E224" s="17">
        <f t="shared" si="22"/>
        <v>0</v>
      </c>
      <c r="F224" s="18">
        <f t="shared" si="23"/>
        <v>0</v>
      </c>
      <c r="G224">
        <v>0</v>
      </c>
      <c r="H224" s="19">
        <f t="shared" si="24"/>
        <v>3.5561242839321494E-10</v>
      </c>
    </row>
    <row r="225" spans="1:8" x14ac:dyDescent="0.3">
      <c r="A225" s="1">
        <f t="shared" si="28"/>
        <v>220</v>
      </c>
      <c r="B225" s="9">
        <f t="shared" si="27"/>
        <v>4</v>
      </c>
      <c r="C225" s="1">
        <f t="shared" si="26"/>
        <v>19</v>
      </c>
      <c r="D225" s="19">
        <f t="shared" si="25"/>
        <v>3.5561242839321494E-10</v>
      </c>
      <c r="E225" s="17">
        <f t="shared" si="22"/>
        <v>0</v>
      </c>
      <c r="F225" s="18">
        <f t="shared" si="23"/>
        <v>0</v>
      </c>
      <c r="G225">
        <v>0</v>
      </c>
      <c r="H225" s="19">
        <f t="shared" si="24"/>
        <v>3.5561242839321494E-10</v>
      </c>
    </row>
    <row r="226" spans="1:8" x14ac:dyDescent="0.3">
      <c r="A226" s="1">
        <f t="shared" si="28"/>
        <v>221</v>
      </c>
      <c r="B226" s="9">
        <f t="shared" si="27"/>
        <v>5</v>
      </c>
      <c r="C226" s="1">
        <f t="shared" si="26"/>
        <v>19</v>
      </c>
      <c r="D226" s="19">
        <f t="shared" si="25"/>
        <v>3.5561242839321494E-10</v>
      </c>
      <c r="E226" s="17">
        <f t="shared" si="22"/>
        <v>0</v>
      </c>
      <c r="F226" s="18">
        <f t="shared" si="23"/>
        <v>0</v>
      </c>
      <c r="G226">
        <v>0</v>
      </c>
      <c r="H226" s="19">
        <f t="shared" si="24"/>
        <v>3.5561242839321494E-10</v>
      </c>
    </row>
    <row r="227" spans="1:8" x14ac:dyDescent="0.3">
      <c r="A227" s="1">
        <f t="shared" si="28"/>
        <v>222</v>
      </c>
      <c r="B227" s="9">
        <f t="shared" si="27"/>
        <v>6</v>
      </c>
      <c r="C227" s="1">
        <f t="shared" si="26"/>
        <v>19</v>
      </c>
      <c r="D227" s="19">
        <f t="shared" si="25"/>
        <v>3.5561242839321494E-10</v>
      </c>
      <c r="E227" s="17">
        <f t="shared" si="22"/>
        <v>0</v>
      </c>
      <c r="F227" s="18">
        <f t="shared" si="23"/>
        <v>0</v>
      </c>
      <c r="G227">
        <v>0</v>
      </c>
      <c r="H227" s="19">
        <f t="shared" si="24"/>
        <v>3.5561242839321494E-10</v>
      </c>
    </row>
    <row r="228" spans="1:8" x14ac:dyDescent="0.3">
      <c r="A228" s="1">
        <f t="shared" si="28"/>
        <v>223</v>
      </c>
      <c r="B228" s="9">
        <f t="shared" si="27"/>
        <v>7</v>
      </c>
      <c r="C228" s="1">
        <f t="shared" si="26"/>
        <v>19</v>
      </c>
      <c r="D228" s="19">
        <f t="shared" si="25"/>
        <v>3.5561242839321494E-10</v>
      </c>
      <c r="E228" s="17">
        <f t="shared" si="22"/>
        <v>0</v>
      </c>
      <c r="F228" s="18">
        <f t="shared" si="23"/>
        <v>0</v>
      </c>
      <c r="G228">
        <v>0</v>
      </c>
      <c r="H228" s="19">
        <f t="shared" si="24"/>
        <v>3.5561242839321494E-10</v>
      </c>
    </row>
    <row r="229" spans="1:8" x14ac:dyDescent="0.3">
      <c r="A229" s="1">
        <f t="shared" si="28"/>
        <v>224</v>
      </c>
      <c r="B229" s="9">
        <f t="shared" si="27"/>
        <v>8</v>
      </c>
      <c r="C229" s="1">
        <f t="shared" si="26"/>
        <v>19</v>
      </c>
      <c r="D229" s="19">
        <f t="shared" si="25"/>
        <v>3.5561242839321494E-10</v>
      </c>
      <c r="E229" s="17">
        <f t="shared" si="22"/>
        <v>0</v>
      </c>
      <c r="F229" s="18">
        <f t="shared" si="23"/>
        <v>0</v>
      </c>
      <c r="G229">
        <v>0</v>
      </c>
      <c r="H229" s="19">
        <f t="shared" si="24"/>
        <v>3.5561242839321494E-10</v>
      </c>
    </row>
    <row r="230" spans="1:8" x14ac:dyDescent="0.3">
      <c r="A230" s="1">
        <f t="shared" si="28"/>
        <v>225</v>
      </c>
      <c r="B230" s="9">
        <f t="shared" si="27"/>
        <v>9</v>
      </c>
      <c r="C230" s="1">
        <f t="shared" si="26"/>
        <v>19</v>
      </c>
      <c r="D230" s="19">
        <f t="shared" si="25"/>
        <v>3.5561242839321494E-10</v>
      </c>
      <c r="E230" s="17">
        <f t="shared" si="22"/>
        <v>0</v>
      </c>
      <c r="F230" s="18">
        <f t="shared" si="23"/>
        <v>0</v>
      </c>
      <c r="G230">
        <v>0</v>
      </c>
      <c r="H230" s="19">
        <f t="shared" si="24"/>
        <v>3.5561242839321494E-10</v>
      </c>
    </row>
    <row r="231" spans="1:8" x14ac:dyDescent="0.3">
      <c r="A231" s="1">
        <f t="shared" si="28"/>
        <v>226</v>
      </c>
      <c r="B231" s="9">
        <f t="shared" si="27"/>
        <v>10</v>
      </c>
      <c r="C231" s="1">
        <f t="shared" si="26"/>
        <v>19</v>
      </c>
      <c r="D231" s="19">
        <f t="shared" si="25"/>
        <v>3.5561242839321494E-10</v>
      </c>
      <c r="E231" s="17">
        <f t="shared" si="22"/>
        <v>0</v>
      </c>
      <c r="F231" s="18">
        <f t="shared" si="23"/>
        <v>0</v>
      </c>
      <c r="G231">
        <v>0</v>
      </c>
      <c r="H231" s="19">
        <f t="shared" si="24"/>
        <v>3.5561242839321494E-10</v>
      </c>
    </row>
    <row r="232" spans="1:8" x14ac:dyDescent="0.3">
      <c r="A232" s="1">
        <f t="shared" si="28"/>
        <v>227</v>
      </c>
      <c r="B232" s="9">
        <f t="shared" si="27"/>
        <v>11</v>
      </c>
      <c r="C232" s="1">
        <f t="shared" si="26"/>
        <v>19</v>
      </c>
      <c r="D232" s="19">
        <f t="shared" si="25"/>
        <v>3.5561242839321494E-10</v>
      </c>
      <c r="E232" s="17">
        <f t="shared" si="22"/>
        <v>0</v>
      </c>
      <c r="F232" s="18">
        <f t="shared" si="23"/>
        <v>0</v>
      </c>
      <c r="G232">
        <v>0</v>
      </c>
      <c r="H232" s="19">
        <f t="shared" si="24"/>
        <v>3.5561242839321494E-10</v>
      </c>
    </row>
    <row r="233" spans="1:8" x14ac:dyDescent="0.3">
      <c r="A233" s="1">
        <f t="shared" si="28"/>
        <v>228</v>
      </c>
      <c r="B233" s="9">
        <f t="shared" si="27"/>
        <v>12</v>
      </c>
      <c r="C233" s="1">
        <f t="shared" si="26"/>
        <v>19</v>
      </c>
      <c r="D233" s="19">
        <f t="shared" si="25"/>
        <v>3.5561242839321494E-10</v>
      </c>
      <c r="E233" s="17">
        <f t="shared" si="22"/>
        <v>0</v>
      </c>
      <c r="F233" s="18">
        <f t="shared" si="23"/>
        <v>0</v>
      </c>
      <c r="G233">
        <v>0</v>
      </c>
      <c r="H233" s="19">
        <f t="shared" si="24"/>
        <v>3.5561242839321494E-10</v>
      </c>
    </row>
    <row r="234" spans="1:8" x14ac:dyDescent="0.3">
      <c r="A234" s="1">
        <f t="shared" si="28"/>
        <v>229</v>
      </c>
      <c r="B234" s="9">
        <f t="shared" si="27"/>
        <v>1</v>
      </c>
      <c r="C234" s="1">
        <f t="shared" si="26"/>
        <v>20</v>
      </c>
      <c r="D234" s="19">
        <f t="shared" si="25"/>
        <v>3.5561242839321494E-10</v>
      </c>
      <c r="E234" s="17">
        <f t="shared" si="22"/>
        <v>0</v>
      </c>
      <c r="F234" s="18">
        <f t="shared" si="23"/>
        <v>0</v>
      </c>
      <c r="G234">
        <v>0</v>
      </c>
      <c r="H234" s="19">
        <f t="shared" si="24"/>
        <v>3.5561242839321494E-10</v>
      </c>
    </row>
    <row r="235" spans="1:8" x14ac:dyDescent="0.3">
      <c r="A235" s="1">
        <f t="shared" si="28"/>
        <v>230</v>
      </c>
      <c r="B235" s="9">
        <f t="shared" si="27"/>
        <v>2</v>
      </c>
      <c r="C235" s="1">
        <f t="shared" si="26"/>
        <v>20</v>
      </c>
      <c r="D235" s="19">
        <f t="shared" si="25"/>
        <v>3.5561242839321494E-10</v>
      </c>
      <c r="E235" s="17">
        <f t="shared" si="22"/>
        <v>0</v>
      </c>
      <c r="F235" s="18">
        <f t="shared" si="23"/>
        <v>0</v>
      </c>
      <c r="G235">
        <v>0</v>
      </c>
      <c r="H235" s="19">
        <f t="shared" si="24"/>
        <v>3.5561242839321494E-10</v>
      </c>
    </row>
    <row r="236" spans="1:8" x14ac:dyDescent="0.3">
      <c r="A236" s="1">
        <f t="shared" si="28"/>
        <v>231</v>
      </c>
      <c r="B236" s="9">
        <f t="shared" si="27"/>
        <v>3</v>
      </c>
      <c r="C236" s="1">
        <f t="shared" si="26"/>
        <v>20</v>
      </c>
      <c r="D236" s="19">
        <f t="shared" si="25"/>
        <v>3.5561242839321494E-10</v>
      </c>
      <c r="E236" s="17">
        <f t="shared" si="22"/>
        <v>0</v>
      </c>
      <c r="F236" s="18">
        <f t="shared" si="23"/>
        <v>0</v>
      </c>
      <c r="G236">
        <v>0</v>
      </c>
      <c r="H236" s="19">
        <f t="shared" si="24"/>
        <v>3.5561242839321494E-10</v>
      </c>
    </row>
    <row r="237" spans="1:8" x14ac:dyDescent="0.3">
      <c r="A237" s="1">
        <f t="shared" si="28"/>
        <v>232</v>
      </c>
      <c r="B237" s="9">
        <f t="shared" si="27"/>
        <v>4</v>
      </c>
      <c r="C237" s="1">
        <f t="shared" si="26"/>
        <v>20</v>
      </c>
      <c r="D237" s="19">
        <f t="shared" si="25"/>
        <v>3.5561242839321494E-10</v>
      </c>
      <c r="E237" s="17">
        <f t="shared" si="22"/>
        <v>0</v>
      </c>
      <c r="F237" s="18">
        <f t="shared" si="23"/>
        <v>0</v>
      </c>
      <c r="G237">
        <v>0</v>
      </c>
      <c r="H237" s="19">
        <f t="shared" si="24"/>
        <v>3.5561242839321494E-10</v>
      </c>
    </row>
    <row r="238" spans="1:8" x14ac:dyDescent="0.3">
      <c r="A238" s="1">
        <f t="shared" si="28"/>
        <v>233</v>
      </c>
      <c r="B238" s="9">
        <f t="shared" si="27"/>
        <v>5</v>
      </c>
      <c r="C238" s="1">
        <f t="shared" si="26"/>
        <v>20</v>
      </c>
      <c r="D238" s="19">
        <f t="shared" si="25"/>
        <v>3.5561242839321494E-10</v>
      </c>
      <c r="E238" s="17">
        <f t="shared" si="22"/>
        <v>0</v>
      </c>
      <c r="F238" s="18">
        <f t="shared" si="23"/>
        <v>0</v>
      </c>
      <c r="G238">
        <v>0</v>
      </c>
      <c r="H238" s="19">
        <f t="shared" si="24"/>
        <v>3.5561242839321494E-10</v>
      </c>
    </row>
    <row r="239" spans="1:8" x14ac:dyDescent="0.3">
      <c r="A239" s="1">
        <f t="shared" si="28"/>
        <v>234</v>
      </c>
      <c r="B239" s="9">
        <f t="shared" si="27"/>
        <v>6</v>
      </c>
      <c r="C239" s="1">
        <f t="shared" si="26"/>
        <v>20</v>
      </c>
      <c r="D239" s="19">
        <f t="shared" si="25"/>
        <v>3.5561242839321494E-10</v>
      </c>
      <c r="E239" s="17">
        <f t="shared" si="22"/>
        <v>0</v>
      </c>
      <c r="F239" s="18">
        <f t="shared" si="23"/>
        <v>0</v>
      </c>
      <c r="G239">
        <v>0</v>
      </c>
      <c r="H239" s="19">
        <f t="shared" si="24"/>
        <v>3.5561242839321494E-10</v>
      </c>
    </row>
    <row r="240" spans="1:8" x14ac:dyDescent="0.3">
      <c r="A240" s="1">
        <f t="shared" si="28"/>
        <v>235</v>
      </c>
      <c r="B240" s="9">
        <f t="shared" si="27"/>
        <v>7</v>
      </c>
      <c r="C240" s="1">
        <f t="shared" si="26"/>
        <v>20</v>
      </c>
      <c r="D240" s="19">
        <f t="shared" si="25"/>
        <v>3.5561242839321494E-10</v>
      </c>
      <c r="E240" s="17">
        <f t="shared" si="22"/>
        <v>0</v>
      </c>
      <c r="F240" s="18">
        <f t="shared" si="23"/>
        <v>0</v>
      </c>
      <c r="G240">
        <v>0</v>
      </c>
      <c r="H240" s="19">
        <f t="shared" si="24"/>
        <v>3.5561242839321494E-10</v>
      </c>
    </row>
    <row r="241" spans="1:8" x14ac:dyDescent="0.3">
      <c r="A241" s="1">
        <f t="shared" si="28"/>
        <v>236</v>
      </c>
      <c r="B241" s="9">
        <f t="shared" si="27"/>
        <v>8</v>
      </c>
      <c r="C241" s="1">
        <f t="shared" si="26"/>
        <v>20</v>
      </c>
      <c r="D241" s="19">
        <f t="shared" si="25"/>
        <v>3.5561242839321494E-10</v>
      </c>
      <c r="E241" s="17">
        <f t="shared" si="22"/>
        <v>0</v>
      </c>
      <c r="F241" s="18">
        <f t="shared" si="23"/>
        <v>0</v>
      </c>
      <c r="G241">
        <v>0</v>
      </c>
      <c r="H241" s="19">
        <f t="shared" si="24"/>
        <v>3.5561242839321494E-10</v>
      </c>
    </row>
    <row r="242" spans="1:8" x14ac:dyDescent="0.3">
      <c r="A242" s="1">
        <f t="shared" si="28"/>
        <v>237</v>
      </c>
      <c r="B242" s="9">
        <f t="shared" si="27"/>
        <v>9</v>
      </c>
      <c r="C242" s="1">
        <f t="shared" si="26"/>
        <v>20</v>
      </c>
      <c r="D242" s="19">
        <f t="shared" si="25"/>
        <v>3.5561242839321494E-10</v>
      </c>
      <c r="E242" s="17">
        <f t="shared" si="22"/>
        <v>0</v>
      </c>
      <c r="F242" s="18">
        <f t="shared" si="23"/>
        <v>0</v>
      </c>
      <c r="G242">
        <v>0</v>
      </c>
      <c r="H242" s="19">
        <f t="shared" si="24"/>
        <v>3.5561242839321494E-10</v>
      </c>
    </row>
    <row r="243" spans="1:8" x14ac:dyDescent="0.3">
      <c r="A243" s="1">
        <f t="shared" si="28"/>
        <v>238</v>
      </c>
      <c r="B243" s="9">
        <f t="shared" si="27"/>
        <v>10</v>
      </c>
      <c r="C243" s="1">
        <f t="shared" si="26"/>
        <v>20</v>
      </c>
      <c r="D243" s="19">
        <f t="shared" si="25"/>
        <v>3.5561242839321494E-10</v>
      </c>
      <c r="E243" s="17">
        <f t="shared" si="22"/>
        <v>0</v>
      </c>
      <c r="F243" s="18">
        <f t="shared" si="23"/>
        <v>0</v>
      </c>
      <c r="G243">
        <v>0</v>
      </c>
      <c r="H243" s="19">
        <f t="shared" si="24"/>
        <v>3.5561242839321494E-10</v>
      </c>
    </row>
    <row r="244" spans="1:8" x14ac:dyDescent="0.3">
      <c r="A244" s="1">
        <f t="shared" si="28"/>
        <v>239</v>
      </c>
      <c r="B244" s="9">
        <f t="shared" si="27"/>
        <v>11</v>
      </c>
      <c r="C244" s="1">
        <f t="shared" si="26"/>
        <v>20</v>
      </c>
      <c r="D244" s="19">
        <f t="shared" si="25"/>
        <v>3.5561242839321494E-10</v>
      </c>
      <c r="E244" s="17">
        <f t="shared" si="22"/>
        <v>0</v>
      </c>
      <c r="F244" s="18">
        <f t="shared" si="23"/>
        <v>0</v>
      </c>
      <c r="G244">
        <v>0</v>
      </c>
      <c r="H244" s="19">
        <f t="shared" si="24"/>
        <v>3.5561242839321494E-10</v>
      </c>
    </row>
    <row r="245" spans="1:8" x14ac:dyDescent="0.3">
      <c r="A245" s="1">
        <f t="shared" si="28"/>
        <v>240</v>
      </c>
      <c r="B245" s="9">
        <f t="shared" si="27"/>
        <v>12</v>
      </c>
      <c r="C245" s="1">
        <f t="shared" si="26"/>
        <v>20</v>
      </c>
      <c r="D245" s="19">
        <f t="shared" si="25"/>
        <v>3.5561242839321494E-10</v>
      </c>
      <c r="E245" s="17">
        <f t="shared" si="22"/>
        <v>0</v>
      </c>
      <c r="F245" s="18">
        <f t="shared" si="23"/>
        <v>0</v>
      </c>
      <c r="G245">
        <v>0</v>
      </c>
      <c r="H245" s="19">
        <f t="shared" si="24"/>
        <v>3.5561242839321494E-10</v>
      </c>
    </row>
    <row r="246" spans="1:8" x14ac:dyDescent="0.3">
      <c r="A246" s="1">
        <f t="shared" si="28"/>
        <v>241</v>
      </c>
      <c r="B246" s="9">
        <f t="shared" si="27"/>
        <v>1</v>
      </c>
      <c r="C246" s="1">
        <f t="shared" si="26"/>
        <v>21</v>
      </c>
      <c r="D246" s="19">
        <f t="shared" si="25"/>
        <v>3.5561242839321494E-10</v>
      </c>
      <c r="E246" s="17">
        <f t="shared" si="22"/>
        <v>0</v>
      </c>
      <c r="F246" s="18">
        <f t="shared" si="23"/>
        <v>0</v>
      </c>
      <c r="G246">
        <v>0</v>
      </c>
      <c r="H246" s="19">
        <f t="shared" si="24"/>
        <v>3.5561242839321494E-10</v>
      </c>
    </row>
    <row r="247" spans="1:8" x14ac:dyDescent="0.3">
      <c r="A247" s="1">
        <f t="shared" si="28"/>
        <v>242</v>
      </c>
      <c r="B247" s="9">
        <f t="shared" si="27"/>
        <v>2</v>
      </c>
      <c r="C247" s="1">
        <f t="shared" si="26"/>
        <v>21</v>
      </c>
      <c r="D247" s="19">
        <f t="shared" si="25"/>
        <v>3.5561242839321494E-10</v>
      </c>
      <c r="E247" s="17">
        <f t="shared" si="22"/>
        <v>0</v>
      </c>
      <c r="F247" s="18">
        <f t="shared" si="23"/>
        <v>0</v>
      </c>
      <c r="G247">
        <v>0</v>
      </c>
      <c r="H247" s="19">
        <f t="shared" si="24"/>
        <v>3.5561242839321494E-10</v>
      </c>
    </row>
    <row r="248" spans="1:8" x14ac:dyDescent="0.3">
      <c r="A248" s="1">
        <f t="shared" si="28"/>
        <v>243</v>
      </c>
      <c r="B248" s="9">
        <f t="shared" si="27"/>
        <v>3</v>
      </c>
      <c r="C248" s="1">
        <f t="shared" si="26"/>
        <v>21</v>
      </c>
      <c r="D248" s="19">
        <f t="shared" si="25"/>
        <v>3.5561242839321494E-10</v>
      </c>
      <c r="E248" s="17">
        <f t="shared" si="22"/>
        <v>0</v>
      </c>
      <c r="F248" s="18">
        <f t="shared" si="23"/>
        <v>0</v>
      </c>
      <c r="G248">
        <v>0</v>
      </c>
      <c r="H248" s="19">
        <f t="shared" si="24"/>
        <v>3.5561242839321494E-10</v>
      </c>
    </row>
    <row r="249" spans="1:8" x14ac:dyDescent="0.3">
      <c r="A249" s="1">
        <f t="shared" si="28"/>
        <v>244</v>
      </c>
      <c r="B249" s="9">
        <f t="shared" si="27"/>
        <v>4</v>
      </c>
      <c r="C249" s="1">
        <f t="shared" si="26"/>
        <v>21</v>
      </c>
      <c r="D249" s="19">
        <f t="shared" si="25"/>
        <v>3.5561242839321494E-10</v>
      </c>
      <c r="E249" s="17">
        <f t="shared" si="22"/>
        <v>0</v>
      </c>
      <c r="F249" s="18">
        <f t="shared" si="23"/>
        <v>0</v>
      </c>
      <c r="G249">
        <v>0</v>
      </c>
      <c r="H249" s="19">
        <f t="shared" si="24"/>
        <v>3.5561242839321494E-10</v>
      </c>
    </row>
    <row r="250" spans="1:8" x14ac:dyDescent="0.3">
      <c r="A250" s="1">
        <f t="shared" si="28"/>
        <v>245</v>
      </c>
      <c r="B250" s="9">
        <f t="shared" si="27"/>
        <v>5</v>
      </c>
      <c r="C250" s="1">
        <f t="shared" si="26"/>
        <v>21</v>
      </c>
      <c r="D250" s="19">
        <f t="shared" si="25"/>
        <v>3.5561242839321494E-10</v>
      </c>
      <c r="E250" s="17">
        <f t="shared" si="22"/>
        <v>0</v>
      </c>
      <c r="F250" s="18">
        <f t="shared" si="23"/>
        <v>0</v>
      </c>
      <c r="G250">
        <v>0</v>
      </c>
      <c r="H250" s="19">
        <f t="shared" si="24"/>
        <v>3.5561242839321494E-10</v>
      </c>
    </row>
    <row r="251" spans="1:8" x14ac:dyDescent="0.3">
      <c r="A251" s="1">
        <f t="shared" si="28"/>
        <v>246</v>
      </c>
      <c r="B251" s="9">
        <f t="shared" si="27"/>
        <v>6</v>
      </c>
      <c r="C251" s="1">
        <f t="shared" si="26"/>
        <v>21</v>
      </c>
      <c r="D251" s="19">
        <f t="shared" si="25"/>
        <v>3.5561242839321494E-10</v>
      </c>
      <c r="E251" s="17">
        <f t="shared" si="22"/>
        <v>0</v>
      </c>
      <c r="F251" s="18">
        <f t="shared" si="23"/>
        <v>0</v>
      </c>
      <c r="G251">
        <v>0</v>
      </c>
      <c r="H251" s="19">
        <f t="shared" si="24"/>
        <v>3.5561242839321494E-10</v>
      </c>
    </row>
    <row r="252" spans="1:8" x14ac:dyDescent="0.3">
      <c r="A252" s="1">
        <f t="shared" si="28"/>
        <v>247</v>
      </c>
      <c r="B252" s="9">
        <f t="shared" si="27"/>
        <v>7</v>
      </c>
      <c r="C252" s="1">
        <f t="shared" si="26"/>
        <v>21</v>
      </c>
      <c r="D252" s="19">
        <f t="shared" si="25"/>
        <v>3.5561242839321494E-10</v>
      </c>
      <c r="E252" s="17">
        <f t="shared" si="22"/>
        <v>0</v>
      </c>
      <c r="F252" s="18">
        <f t="shared" si="23"/>
        <v>0</v>
      </c>
      <c r="G252">
        <v>0</v>
      </c>
      <c r="H252" s="19">
        <f t="shared" si="24"/>
        <v>3.5561242839321494E-10</v>
      </c>
    </row>
    <row r="253" spans="1:8" x14ac:dyDescent="0.3">
      <c r="A253" s="1">
        <f t="shared" si="28"/>
        <v>248</v>
      </c>
      <c r="B253" s="9">
        <f t="shared" si="27"/>
        <v>8</v>
      </c>
      <c r="C253" s="1">
        <f t="shared" si="26"/>
        <v>21</v>
      </c>
      <c r="D253" s="19">
        <f t="shared" si="25"/>
        <v>3.5561242839321494E-10</v>
      </c>
      <c r="E253" s="17">
        <f t="shared" si="22"/>
        <v>0</v>
      </c>
      <c r="F253" s="18">
        <f t="shared" si="23"/>
        <v>0</v>
      </c>
      <c r="G253">
        <v>0</v>
      </c>
      <c r="H253" s="19">
        <f t="shared" si="24"/>
        <v>3.5561242839321494E-10</v>
      </c>
    </row>
    <row r="254" spans="1:8" x14ac:dyDescent="0.3">
      <c r="A254" s="1">
        <f t="shared" si="28"/>
        <v>249</v>
      </c>
      <c r="B254" s="9">
        <f t="shared" si="27"/>
        <v>9</v>
      </c>
      <c r="C254" s="1">
        <f t="shared" si="26"/>
        <v>21</v>
      </c>
      <c r="D254" s="19">
        <f t="shared" si="25"/>
        <v>3.5561242839321494E-10</v>
      </c>
      <c r="E254" s="17">
        <f t="shared" si="22"/>
        <v>0</v>
      </c>
      <c r="F254" s="18">
        <f t="shared" si="23"/>
        <v>0</v>
      </c>
      <c r="G254">
        <v>0</v>
      </c>
      <c r="H254" s="19">
        <f t="shared" si="24"/>
        <v>3.5561242839321494E-10</v>
      </c>
    </row>
    <row r="255" spans="1:8" x14ac:dyDescent="0.3">
      <c r="A255" s="1">
        <f t="shared" si="28"/>
        <v>250</v>
      </c>
      <c r="B255" s="9">
        <f t="shared" si="27"/>
        <v>10</v>
      </c>
      <c r="C255" s="1">
        <f t="shared" si="26"/>
        <v>21</v>
      </c>
      <c r="D255" s="19">
        <f t="shared" si="25"/>
        <v>3.5561242839321494E-10</v>
      </c>
      <c r="E255" s="17">
        <f t="shared" si="22"/>
        <v>0</v>
      </c>
      <c r="F255" s="18">
        <f t="shared" si="23"/>
        <v>0</v>
      </c>
      <c r="G255">
        <v>0</v>
      </c>
      <c r="H255" s="19">
        <f t="shared" si="24"/>
        <v>3.5561242839321494E-10</v>
      </c>
    </row>
    <row r="256" spans="1:8" x14ac:dyDescent="0.3">
      <c r="A256" s="1">
        <f t="shared" si="28"/>
        <v>251</v>
      </c>
      <c r="B256" s="9">
        <f t="shared" si="27"/>
        <v>11</v>
      </c>
      <c r="C256" s="1">
        <f t="shared" si="26"/>
        <v>21</v>
      </c>
      <c r="D256" s="19">
        <f t="shared" si="25"/>
        <v>3.5561242839321494E-10</v>
      </c>
      <c r="E256" s="17">
        <f t="shared" si="22"/>
        <v>0</v>
      </c>
      <c r="F256" s="18">
        <f t="shared" si="23"/>
        <v>0</v>
      </c>
      <c r="G256">
        <v>0</v>
      </c>
      <c r="H256" s="19">
        <f t="shared" si="24"/>
        <v>3.5561242839321494E-10</v>
      </c>
    </row>
    <row r="257" spans="1:8" x14ac:dyDescent="0.3">
      <c r="A257" s="1">
        <f t="shared" si="28"/>
        <v>252</v>
      </c>
      <c r="B257" s="9">
        <f t="shared" si="27"/>
        <v>12</v>
      </c>
      <c r="C257" s="1">
        <f t="shared" si="26"/>
        <v>21</v>
      </c>
      <c r="D257" s="19">
        <f t="shared" si="25"/>
        <v>3.5561242839321494E-10</v>
      </c>
      <c r="E257" s="17">
        <f t="shared" si="22"/>
        <v>0</v>
      </c>
      <c r="F257" s="18">
        <f t="shared" si="23"/>
        <v>0</v>
      </c>
      <c r="G257">
        <v>0</v>
      </c>
      <c r="H257" s="19">
        <f t="shared" si="24"/>
        <v>3.5561242839321494E-10</v>
      </c>
    </row>
    <row r="258" spans="1:8" x14ac:dyDescent="0.3">
      <c r="A258" s="1">
        <f t="shared" si="28"/>
        <v>253</v>
      </c>
      <c r="B258" s="9">
        <f t="shared" si="27"/>
        <v>1</v>
      </c>
      <c r="C258" s="1">
        <f t="shared" si="26"/>
        <v>22</v>
      </c>
      <c r="D258" s="19">
        <f t="shared" si="25"/>
        <v>3.5561242839321494E-10</v>
      </c>
      <c r="E258" s="17">
        <f t="shared" si="22"/>
        <v>0</v>
      </c>
      <c r="F258" s="18">
        <f t="shared" si="23"/>
        <v>0</v>
      </c>
      <c r="G258">
        <v>0</v>
      </c>
      <c r="H258" s="19">
        <f t="shared" si="24"/>
        <v>3.5561242839321494E-10</v>
      </c>
    </row>
    <row r="259" spans="1:8" x14ac:dyDescent="0.3">
      <c r="A259" s="1">
        <f t="shared" si="28"/>
        <v>254</v>
      </c>
      <c r="B259" s="9">
        <f t="shared" si="27"/>
        <v>2</v>
      </c>
      <c r="C259" s="1">
        <f t="shared" si="26"/>
        <v>22</v>
      </c>
      <c r="D259" s="19">
        <f t="shared" si="25"/>
        <v>3.5561242839321494E-10</v>
      </c>
      <c r="E259" s="17">
        <f t="shared" si="22"/>
        <v>0</v>
      </c>
      <c r="F259" s="18">
        <f t="shared" si="23"/>
        <v>0</v>
      </c>
      <c r="G259">
        <v>0</v>
      </c>
      <c r="H259" s="19">
        <f t="shared" si="24"/>
        <v>3.5561242839321494E-10</v>
      </c>
    </row>
    <row r="260" spans="1:8" x14ac:dyDescent="0.3">
      <c r="A260" s="1">
        <f t="shared" si="28"/>
        <v>255</v>
      </c>
      <c r="B260" s="9">
        <f t="shared" si="27"/>
        <v>3</v>
      </c>
      <c r="C260" s="1">
        <f t="shared" si="26"/>
        <v>22</v>
      </c>
      <c r="D260" s="19">
        <f t="shared" si="25"/>
        <v>3.5561242839321494E-10</v>
      </c>
      <c r="E260" s="17">
        <f t="shared" si="22"/>
        <v>0</v>
      </c>
      <c r="F260" s="18">
        <f t="shared" si="23"/>
        <v>0</v>
      </c>
      <c r="G260">
        <v>0</v>
      </c>
      <c r="H260" s="19">
        <f t="shared" si="24"/>
        <v>3.5561242839321494E-10</v>
      </c>
    </row>
    <row r="261" spans="1:8" x14ac:dyDescent="0.3">
      <c r="A261" s="1">
        <f t="shared" si="28"/>
        <v>256</v>
      </c>
      <c r="B261" s="9">
        <f t="shared" si="27"/>
        <v>4</v>
      </c>
      <c r="C261" s="1">
        <f t="shared" si="26"/>
        <v>22</v>
      </c>
      <c r="D261" s="19">
        <f t="shared" si="25"/>
        <v>3.5561242839321494E-10</v>
      </c>
      <c r="E261" s="17">
        <f t="shared" si="22"/>
        <v>0</v>
      </c>
      <c r="F261" s="18">
        <f t="shared" si="23"/>
        <v>0</v>
      </c>
      <c r="G261">
        <v>0</v>
      </c>
      <c r="H261" s="19">
        <f t="shared" si="24"/>
        <v>3.5561242839321494E-10</v>
      </c>
    </row>
    <row r="262" spans="1:8" x14ac:dyDescent="0.3">
      <c r="A262" s="1">
        <f t="shared" si="28"/>
        <v>257</v>
      </c>
      <c r="B262" s="9">
        <f t="shared" si="27"/>
        <v>5</v>
      </c>
      <c r="C262" s="1">
        <f t="shared" si="26"/>
        <v>22</v>
      </c>
      <c r="D262" s="19">
        <f t="shared" si="25"/>
        <v>3.5561242839321494E-10</v>
      </c>
      <c r="E262" s="17">
        <f t="shared" si="22"/>
        <v>0</v>
      </c>
      <c r="F262" s="18">
        <f t="shared" si="23"/>
        <v>0</v>
      </c>
      <c r="G262">
        <v>0</v>
      </c>
      <c r="H262" s="19">
        <f t="shared" si="24"/>
        <v>3.5561242839321494E-10</v>
      </c>
    </row>
    <row r="263" spans="1:8" x14ac:dyDescent="0.3">
      <c r="A263" s="1">
        <f t="shared" si="28"/>
        <v>258</v>
      </c>
      <c r="B263" s="9">
        <f t="shared" si="27"/>
        <v>6</v>
      </c>
      <c r="C263" s="1">
        <f t="shared" si="26"/>
        <v>22</v>
      </c>
      <c r="D263" s="19">
        <f t="shared" si="25"/>
        <v>3.5561242839321494E-10</v>
      </c>
      <c r="E263" s="17">
        <f t="shared" ref="E263:E326" si="29">IF(C263&lt;=$M$5,D263*($M$4/$M$6),0)</f>
        <v>0</v>
      </c>
      <c r="F263" s="18">
        <f t="shared" ref="F263:F326" si="30">IF(C263&lt;=$M$5,-$M$10,0)</f>
        <v>0</v>
      </c>
      <c r="G263">
        <v>0</v>
      </c>
      <c r="H263" s="19">
        <f t="shared" ref="H263:H326" si="31">D263+E263+F263</f>
        <v>3.5561242839321494E-10</v>
      </c>
    </row>
    <row r="264" spans="1:8" x14ac:dyDescent="0.3">
      <c r="A264" s="1">
        <f t="shared" si="28"/>
        <v>259</v>
      </c>
      <c r="B264" s="9">
        <f t="shared" si="27"/>
        <v>7</v>
      </c>
      <c r="C264" s="1">
        <f t="shared" si="26"/>
        <v>22</v>
      </c>
      <c r="D264" s="19">
        <f t="shared" ref="D264:D327" si="32">H263</f>
        <v>3.5561242839321494E-10</v>
      </c>
      <c r="E264" s="17">
        <f t="shared" si="29"/>
        <v>0</v>
      </c>
      <c r="F264" s="18">
        <f t="shared" si="30"/>
        <v>0</v>
      </c>
      <c r="G264">
        <v>0</v>
      </c>
      <c r="H264" s="19">
        <f t="shared" si="31"/>
        <v>3.5561242839321494E-10</v>
      </c>
    </row>
    <row r="265" spans="1:8" x14ac:dyDescent="0.3">
      <c r="A265" s="1">
        <f t="shared" si="28"/>
        <v>260</v>
      </c>
      <c r="B265" s="9">
        <f t="shared" si="27"/>
        <v>8</v>
      </c>
      <c r="C265" s="1">
        <f t="shared" si="26"/>
        <v>22</v>
      </c>
      <c r="D265" s="19">
        <f t="shared" si="32"/>
        <v>3.5561242839321494E-10</v>
      </c>
      <c r="E265" s="17">
        <f t="shared" si="29"/>
        <v>0</v>
      </c>
      <c r="F265" s="18">
        <f t="shared" si="30"/>
        <v>0</v>
      </c>
      <c r="G265">
        <v>0</v>
      </c>
      <c r="H265" s="19">
        <f t="shared" si="31"/>
        <v>3.5561242839321494E-10</v>
      </c>
    </row>
    <row r="266" spans="1:8" x14ac:dyDescent="0.3">
      <c r="A266" s="1">
        <f t="shared" si="28"/>
        <v>261</v>
      </c>
      <c r="B266" s="9">
        <f t="shared" si="27"/>
        <v>9</v>
      </c>
      <c r="C266" s="1">
        <f t="shared" si="26"/>
        <v>22</v>
      </c>
      <c r="D266" s="19">
        <f t="shared" si="32"/>
        <v>3.5561242839321494E-10</v>
      </c>
      <c r="E266" s="17">
        <f t="shared" si="29"/>
        <v>0</v>
      </c>
      <c r="F266" s="18">
        <f t="shared" si="30"/>
        <v>0</v>
      </c>
      <c r="G266">
        <v>0</v>
      </c>
      <c r="H266" s="19">
        <f t="shared" si="31"/>
        <v>3.5561242839321494E-10</v>
      </c>
    </row>
    <row r="267" spans="1:8" x14ac:dyDescent="0.3">
      <c r="A267" s="1">
        <f t="shared" si="28"/>
        <v>262</v>
      </c>
      <c r="B267" s="9">
        <f t="shared" si="27"/>
        <v>10</v>
      </c>
      <c r="C267" s="1">
        <f t="shared" si="26"/>
        <v>22</v>
      </c>
      <c r="D267" s="19">
        <f t="shared" si="32"/>
        <v>3.5561242839321494E-10</v>
      </c>
      <c r="E267" s="17">
        <f t="shared" si="29"/>
        <v>0</v>
      </c>
      <c r="F267" s="18">
        <f t="shared" si="30"/>
        <v>0</v>
      </c>
      <c r="G267">
        <v>0</v>
      </c>
      <c r="H267" s="19">
        <f t="shared" si="31"/>
        <v>3.5561242839321494E-10</v>
      </c>
    </row>
    <row r="268" spans="1:8" x14ac:dyDescent="0.3">
      <c r="A268" s="1">
        <f t="shared" si="28"/>
        <v>263</v>
      </c>
      <c r="B268" s="9">
        <f t="shared" si="27"/>
        <v>11</v>
      </c>
      <c r="C268" s="1">
        <f t="shared" si="26"/>
        <v>22</v>
      </c>
      <c r="D268" s="19">
        <f t="shared" si="32"/>
        <v>3.5561242839321494E-10</v>
      </c>
      <c r="E268" s="17">
        <f t="shared" si="29"/>
        <v>0</v>
      </c>
      <c r="F268" s="18">
        <f t="shared" si="30"/>
        <v>0</v>
      </c>
      <c r="G268">
        <v>0</v>
      </c>
      <c r="H268" s="19">
        <f t="shared" si="31"/>
        <v>3.5561242839321494E-10</v>
      </c>
    </row>
    <row r="269" spans="1:8" x14ac:dyDescent="0.3">
      <c r="A269" s="1">
        <f t="shared" si="28"/>
        <v>264</v>
      </c>
      <c r="B269" s="9">
        <f t="shared" si="27"/>
        <v>12</v>
      </c>
      <c r="C269" s="1">
        <f t="shared" si="26"/>
        <v>22</v>
      </c>
      <c r="D269" s="19">
        <f t="shared" si="32"/>
        <v>3.5561242839321494E-10</v>
      </c>
      <c r="E269" s="17">
        <f t="shared" si="29"/>
        <v>0</v>
      </c>
      <c r="F269" s="18">
        <f t="shared" si="30"/>
        <v>0</v>
      </c>
      <c r="G269">
        <v>0</v>
      </c>
      <c r="H269" s="19">
        <f t="shared" si="31"/>
        <v>3.5561242839321494E-10</v>
      </c>
    </row>
    <row r="270" spans="1:8" x14ac:dyDescent="0.3">
      <c r="A270" s="1">
        <f t="shared" si="28"/>
        <v>265</v>
      </c>
      <c r="B270" s="9">
        <f t="shared" si="27"/>
        <v>1</v>
      </c>
      <c r="C270" s="1">
        <f t="shared" si="26"/>
        <v>23</v>
      </c>
      <c r="D270" s="19">
        <f t="shared" si="32"/>
        <v>3.5561242839321494E-10</v>
      </c>
      <c r="E270" s="17">
        <f t="shared" si="29"/>
        <v>0</v>
      </c>
      <c r="F270" s="18">
        <f t="shared" si="30"/>
        <v>0</v>
      </c>
      <c r="G270">
        <v>0</v>
      </c>
      <c r="H270" s="19">
        <f t="shared" si="31"/>
        <v>3.5561242839321494E-10</v>
      </c>
    </row>
    <row r="271" spans="1:8" x14ac:dyDescent="0.3">
      <c r="A271" s="1">
        <f t="shared" si="28"/>
        <v>266</v>
      </c>
      <c r="B271" s="9">
        <f t="shared" si="27"/>
        <v>2</v>
      </c>
      <c r="C271" s="1">
        <f t="shared" si="26"/>
        <v>23</v>
      </c>
      <c r="D271" s="19">
        <f t="shared" si="32"/>
        <v>3.5561242839321494E-10</v>
      </c>
      <c r="E271" s="17">
        <f t="shared" si="29"/>
        <v>0</v>
      </c>
      <c r="F271" s="18">
        <f t="shared" si="30"/>
        <v>0</v>
      </c>
      <c r="G271">
        <v>0</v>
      </c>
      <c r="H271" s="19">
        <f t="shared" si="31"/>
        <v>3.5561242839321494E-10</v>
      </c>
    </row>
    <row r="272" spans="1:8" x14ac:dyDescent="0.3">
      <c r="A272" s="1">
        <f t="shared" si="28"/>
        <v>267</v>
      </c>
      <c r="B272" s="9">
        <f t="shared" si="27"/>
        <v>3</v>
      </c>
      <c r="C272" s="1">
        <f t="shared" si="26"/>
        <v>23</v>
      </c>
      <c r="D272" s="19">
        <f t="shared" si="32"/>
        <v>3.5561242839321494E-10</v>
      </c>
      <c r="E272" s="17">
        <f t="shared" si="29"/>
        <v>0</v>
      </c>
      <c r="F272" s="18">
        <f t="shared" si="30"/>
        <v>0</v>
      </c>
      <c r="G272">
        <v>0</v>
      </c>
      <c r="H272" s="19">
        <f t="shared" si="31"/>
        <v>3.5561242839321494E-10</v>
      </c>
    </row>
    <row r="273" spans="1:8" x14ac:dyDescent="0.3">
      <c r="A273" s="1">
        <f t="shared" si="28"/>
        <v>268</v>
      </c>
      <c r="B273" s="9">
        <f t="shared" si="27"/>
        <v>4</v>
      </c>
      <c r="C273" s="1">
        <f t="shared" si="26"/>
        <v>23</v>
      </c>
      <c r="D273" s="19">
        <f t="shared" si="32"/>
        <v>3.5561242839321494E-10</v>
      </c>
      <c r="E273" s="17">
        <f t="shared" si="29"/>
        <v>0</v>
      </c>
      <c r="F273" s="18">
        <f t="shared" si="30"/>
        <v>0</v>
      </c>
      <c r="G273">
        <v>0</v>
      </c>
      <c r="H273" s="19">
        <f t="shared" si="31"/>
        <v>3.5561242839321494E-10</v>
      </c>
    </row>
    <row r="274" spans="1:8" x14ac:dyDescent="0.3">
      <c r="A274" s="1">
        <f t="shared" si="28"/>
        <v>269</v>
      </c>
      <c r="B274" s="9">
        <f t="shared" si="27"/>
        <v>5</v>
      </c>
      <c r="C274" s="1">
        <f t="shared" ref="C274:C337" si="33">C262+1</f>
        <v>23</v>
      </c>
      <c r="D274" s="19">
        <f t="shared" si="32"/>
        <v>3.5561242839321494E-10</v>
      </c>
      <c r="E274" s="17">
        <f t="shared" si="29"/>
        <v>0</v>
      </c>
      <c r="F274" s="18">
        <f t="shared" si="30"/>
        <v>0</v>
      </c>
      <c r="G274">
        <v>0</v>
      </c>
      <c r="H274" s="19">
        <f t="shared" si="31"/>
        <v>3.5561242839321494E-10</v>
      </c>
    </row>
    <row r="275" spans="1:8" x14ac:dyDescent="0.3">
      <c r="A275" s="1">
        <f t="shared" si="28"/>
        <v>270</v>
      </c>
      <c r="B275" s="9">
        <f t="shared" ref="B275:B338" si="34">B263</f>
        <v>6</v>
      </c>
      <c r="C275" s="1">
        <f t="shared" si="33"/>
        <v>23</v>
      </c>
      <c r="D275" s="19">
        <f t="shared" si="32"/>
        <v>3.5561242839321494E-10</v>
      </c>
      <c r="E275" s="17">
        <f t="shared" si="29"/>
        <v>0</v>
      </c>
      <c r="F275" s="18">
        <f t="shared" si="30"/>
        <v>0</v>
      </c>
      <c r="G275">
        <v>0</v>
      </c>
      <c r="H275" s="19">
        <f t="shared" si="31"/>
        <v>3.5561242839321494E-10</v>
      </c>
    </row>
    <row r="276" spans="1:8" x14ac:dyDescent="0.3">
      <c r="A276" s="1">
        <f t="shared" si="28"/>
        <v>271</v>
      </c>
      <c r="B276" s="9">
        <f t="shared" si="34"/>
        <v>7</v>
      </c>
      <c r="C276" s="1">
        <f t="shared" si="33"/>
        <v>23</v>
      </c>
      <c r="D276" s="19">
        <f t="shared" si="32"/>
        <v>3.5561242839321494E-10</v>
      </c>
      <c r="E276" s="17">
        <f t="shared" si="29"/>
        <v>0</v>
      </c>
      <c r="F276" s="18">
        <f t="shared" si="30"/>
        <v>0</v>
      </c>
      <c r="G276">
        <v>0</v>
      </c>
      <c r="H276" s="19">
        <f t="shared" si="31"/>
        <v>3.5561242839321494E-10</v>
      </c>
    </row>
    <row r="277" spans="1:8" x14ac:dyDescent="0.3">
      <c r="A277" s="1">
        <f t="shared" si="28"/>
        <v>272</v>
      </c>
      <c r="B277" s="9">
        <f t="shared" si="34"/>
        <v>8</v>
      </c>
      <c r="C277" s="1">
        <f t="shared" si="33"/>
        <v>23</v>
      </c>
      <c r="D277" s="19">
        <f t="shared" si="32"/>
        <v>3.5561242839321494E-10</v>
      </c>
      <c r="E277" s="17">
        <f t="shared" si="29"/>
        <v>0</v>
      </c>
      <c r="F277" s="18">
        <f t="shared" si="30"/>
        <v>0</v>
      </c>
      <c r="G277">
        <v>0</v>
      </c>
      <c r="H277" s="19">
        <f t="shared" si="31"/>
        <v>3.5561242839321494E-10</v>
      </c>
    </row>
    <row r="278" spans="1:8" x14ac:dyDescent="0.3">
      <c r="A278" s="1">
        <f t="shared" si="28"/>
        <v>273</v>
      </c>
      <c r="B278" s="9">
        <f t="shared" si="34"/>
        <v>9</v>
      </c>
      <c r="C278" s="1">
        <f t="shared" si="33"/>
        <v>23</v>
      </c>
      <c r="D278" s="19">
        <f t="shared" si="32"/>
        <v>3.5561242839321494E-10</v>
      </c>
      <c r="E278" s="17">
        <f t="shared" si="29"/>
        <v>0</v>
      </c>
      <c r="F278" s="18">
        <f t="shared" si="30"/>
        <v>0</v>
      </c>
      <c r="G278">
        <v>0</v>
      </c>
      <c r="H278" s="19">
        <f t="shared" si="31"/>
        <v>3.5561242839321494E-10</v>
      </c>
    </row>
    <row r="279" spans="1:8" x14ac:dyDescent="0.3">
      <c r="A279" s="1">
        <f t="shared" ref="A279:A342" si="35">A278+1</f>
        <v>274</v>
      </c>
      <c r="B279" s="9">
        <f t="shared" si="34"/>
        <v>10</v>
      </c>
      <c r="C279" s="1">
        <f t="shared" si="33"/>
        <v>23</v>
      </c>
      <c r="D279" s="19">
        <f t="shared" si="32"/>
        <v>3.5561242839321494E-10</v>
      </c>
      <c r="E279" s="17">
        <f t="shared" si="29"/>
        <v>0</v>
      </c>
      <c r="F279" s="18">
        <f t="shared" si="30"/>
        <v>0</v>
      </c>
      <c r="G279">
        <v>0</v>
      </c>
      <c r="H279" s="19">
        <f t="shared" si="31"/>
        <v>3.5561242839321494E-10</v>
      </c>
    </row>
    <row r="280" spans="1:8" x14ac:dyDescent="0.3">
      <c r="A280" s="1">
        <f t="shared" si="35"/>
        <v>275</v>
      </c>
      <c r="B280" s="9">
        <f t="shared" si="34"/>
        <v>11</v>
      </c>
      <c r="C280" s="1">
        <f t="shared" si="33"/>
        <v>23</v>
      </c>
      <c r="D280" s="19">
        <f t="shared" si="32"/>
        <v>3.5561242839321494E-10</v>
      </c>
      <c r="E280" s="17">
        <f t="shared" si="29"/>
        <v>0</v>
      </c>
      <c r="F280" s="18">
        <f t="shared" si="30"/>
        <v>0</v>
      </c>
      <c r="G280">
        <v>0</v>
      </c>
      <c r="H280" s="19">
        <f t="shared" si="31"/>
        <v>3.5561242839321494E-10</v>
      </c>
    </row>
    <row r="281" spans="1:8" x14ac:dyDescent="0.3">
      <c r="A281" s="1">
        <f t="shared" si="35"/>
        <v>276</v>
      </c>
      <c r="B281" s="9">
        <f t="shared" si="34"/>
        <v>12</v>
      </c>
      <c r="C281" s="1">
        <f t="shared" si="33"/>
        <v>23</v>
      </c>
      <c r="D281" s="19">
        <f t="shared" si="32"/>
        <v>3.5561242839321494E-10</v>
      </c>
      <c r="E281" s="17">
        <f t="shared" si="29"/>
        <v>0</v>
      </c>
      <c r="F281" s="18">
        <f t="shared" si="30"/>
        <v>0</v>
      </c>
      <c r="G281">
        <v>0</v>
      </c>
      <c r="H281" s="19">
        <f t="shared" si="31"/>
        <v>3.5561242839321494E-10</v>
      </c>
    </row>
    <row r="282" spans="1:8" x14ac:dyDescent="0.3">
      <c r="A282" s="1">
        <f t="shared" si="35"/>
        <v>277</v>
      </c>
      <c r="B282" s="9">
        <f t="shared" si="34"/>
        <v>1</v>
      </c>
      <c r="C282" s="1">
        <f t="shared" si="33"/>
        <v>24</v>
      </c>
      <c r="D282" s="19">
        <f t="shared" si="32"/>
        <v>3.5561242839321494E-10</v>
      </c>
      <c r="E282" s="17">
        <f t="shared" si="29"/>
        <v>0</v>
      </c>
      <c r="F282" s="18">
        <f t="shared" si="30"/>
        <v>0</v>
      </c>
      <c r="G282">
        <v>0</v>
      </c>
      <c r="H282" s="19">
        <f t="shared" si="31"/>
        <v>3.5561242839321494E-10</v>
      </c>
    </row>
    <row r="283" spans="1:8" x14ac:dyDescent="0.3">
      <c r="A283" s="1">
        <f t="shared" si="35"/>
        <v>278</v>
      </c>
      <c r="B283" s="9">
        <f t="shared" si="34"/>
        <v>2</v>
      </c>
      <c r="C283" s="1">
        <f t="shared" si="33"/>
        <v>24</v>
      </c>
      <c r="D283" s="19">
        <f t="shared" si="32"/>
        <v>3.5561242839321494E-10</v>
      </c>
      <c r="E283" s="17">
        <f t="shared" si="29"/>
        <v>0</v>
      </c>
      <c r="F283" s="18">
        <f t="shared" si="30"/>
        <v>0</v>
      </c>
      <c r="G283">
        <v>0</v>
      </c>
      <c r="H283" s="19">
        <f t="shared" si="31"/>
        <v>3.5561242839321494E-10</v>
      </c>
    </row>
    <row r="284" spans="1:8" x14ac:dyDescent="0.3">
      <c r="A284" s="1">
        <f t="shared" si="35"/>
        <v>279</v>
      </c>
      <c r="B284" s="9">
        <f t="shared" si="34"/>
        <v>3</v>
      </c>
      <c r="C284" s="1">
        <f t="shared" si="33"/>
        <v>24</v>
      </c>
      <c r="D284" s="19">
        <f t="shared" si="32"/>
        <v>3.5561242839321494E-10</v>
      </c>
      <c r="E284" s="17">
        <f t="shared" si="29"/>
        <v>0</v>
      </c>
      <c r="F284" s="18">
        <f t="shared" si="30"/>
        <v>0</v>
      </c>
      <c r="G284">
        <v>0</v>
      </c>
      <c r="H284" s="19">
        <f t="shared" si="31"/>
        <v>3.5561242839321494E-10</v>
      </c>
    </row>
    <row r="285" spans="1:8" x14ac:dyDescent="0.3">
      <c r="A285" s="1">
        <f t="shared" si="35"/>
        <v>280</v>
      </c>
      <c r="B285" s="9">
        <f t="shared" si="34"/>
        <v>4</v>
      </c>
      <c r="C285" s="1">
        <f t="shared" si="33"/>
        <v>24</v>
      </c>
      <c r="D285" s="19">
        <f t="shared" si="32"/>
        <v>3.5561242839321494E-10</v>
      </c>
      <c r="E285" s="17">
        <f t="shared" si="29"/>
        <v>0</v>
      </c>
      <c r="F285" s="18">
        <f t="shared" si="30"/>
        <v>0</v>
      </c>
      <c r="G285">
        <v>0</v>
      </c>
      <c r="H285" s="19">
        <f t="shared" si="31"/>
        <v>3.5561242839321494E-10</v>
      </c>
    </row>
    <row r="286" spans="1:8" x14ac:dyDescent="0.3">
      <c r="A286" s="1">
        <f t="shared" si="35"/>
        <v>281</v>
      </c>
      <c r="B286" s="9">
        <f t="shared" si="34"/>
        <v>5</v>
      </c>
      <c r="C286" s="1">
        <f t="shared" si="33"/>
        <v>24</v>
      </c>
      <c r="D286" s="19">
        <f t="shared" si="32"/>
        <v>3.5561242839321494E-10</v>
      </c>
      <c r="E286" s="17">
        <f t="shared" si="29"/>
        <v>0</v>
      </c>
      <c r="F286" s="18">
        <f t="shared" si="30"/>
        <v>0</v>
      </c>
      <c r="G286">
        <v>0</v>
      </c>
      <c r="H286" s="19">
        <f t="shared" si="31"/>
        <v>3.5561242839321494E-10</v>
      </c>
    </row>
    <row r="287" spans="1:8" x14ac:dyDescent="0.3">
      <c r="A287" s="1">
        <f t="shared" si="35"/>
        <v>282</v>
      </c>
      <c r="B287" s="9">
        <f t="shared" si="34"/>
        <v>6</v>
      </c>
      <c r="C287" s="1">
        <f t="shared" si="33"/>
        <v>24</v>
      </c>
      <c r="D287" s="19">
        <f t="shared" si="32"/>
        <v>3.5561242839321494E-10</v>
      </c>
      <c r="E287" s="17">
        <f t="shared" si="29"/>
        <v>0</v>
      </c>
      <c r="F287" s="18">
        <f t="shared" si="30"/>
        <v>0</v>
      </c>
      <c r="G287">
        <v>0</v>
      </c>
      <c r="H287" s="19">
        <f t="shared" si="31"/>
        <v>3.5561242839321494E-10</v>
      </c>
    </row>
    <row r="288" spans="1:8" x14ac:dyDescent="0.3">
      <c r="A288" s="1">
        <f t="shared" si="35"/>
        <v>283</v>
      </c>
      <c r="B288" s="9">
        <f t="shared" si="34"/>
        <v>7</v>
      </c>
      <c r="C288" s="1">
        <f t="shared" si="33"/>
        <v>24</v>
      </c>
      <c r="D288" s="19">
        <f t="shared" si="32"/>
        <v>3.5561242839321494E-10</v>
      </c>
      <c r="E288" s="17">
        <f t="shared" si="29"/>
        <v>0</v>
      </c>
      <c r="F288" s="18">
        <f t="shared" si="30"/>
        <v>0</v>
      </c>
      <c r="G288">
        <v>0</v>
      </c>
      <c r="H288" s="19">
        <f t="shared" si="31"/>
        <v>3.5561242839321494E-10</v>
      </c>
    </row>
    <row r="289" spans="1:8" x14ac:dyDescent="0.3">
      <c r="A289" s="1">
        <f t="shared" si="35"/>
        <v>284</v>
      </c>
      <c r="B289" s="9">
        <f t="shared" si="34"/>
        <v>8</v>
      </c>
      <c r="C289" s="1">
        <f t="shared" si="33"/>
        <v>24</v>
      </c>
      <c r="D289" s="19">
        <f t="shared" si="32"/>
        <v>3.5561242839321494E-10</v>
      </c>
      <c r="E289" s="17">
        <f t="shared" si="29"/>
        <v>0</v>
      </c>
      <c r="F289" s="18">
        <f t="shared" si="30"/>
        <v>0</v>
      </c>
      <c r="G289">
        <v>0</v>
      </c>
      <c r="H289" s="19">
        <f t="shared" si="31"/>
        <v>3.5561242839321494E-10</v>
      </c>
    </row>
    <row r="290" spans="1:8" x14ac:dyDescent="0.3">
      <c r="A290" s="1">
        <f t="shared" si="35"/>
        <v>285</v>
      </c>
      <c r="B290" s="9">
        <f t="shared" si="34"/>
        <v>9</v>
      </c>
      <c r="C290" s="1">
        <f t="shared" si="33"/>
        <v>24</v>
      </c>
      <c r="D290" s="19">
        <f t="shared" si="32"/>
        <v>3.5561242839321494E-10</v>
      </c>
      <c r="E290" s="17">
        <f t="shared" si="29"/>
        <v>0</v>
      </c>
      <c r="F290" s="18">
        <f t="shared" si="30"/>
        <v>0</v>
      </c>
      <c r="G290">
        <v>0</v>
      </c>
      <c r="H290" s="19">
        <f t="shared" si="31"/>
        <v>3.5561242839321494E-10</v>
      </c>
    </row>
    <row r="291" spans="1:8" x14ac:dyDescent="0.3">
      <c r="A291" s="1">
        <f t="shared" si="35"/>
        <v>286</v>
      </c>
      <c r="B291" s="9">
        <f t="shared" si="34"/>
        <v>10</v>
      </c>
      <c r="C291" s="1">
        <f t="shared" si="33"/>
        <v>24</v>
      </c>
      <c r="D291" s="19">
        <f t="shared" si="32"/>
        <v>3.5561242839321494E-10</v>
      </c>
      <c r="E291" s="17">
        <f t="shared" si="29"/>
        <v>0</v>
      </c>
      <c r="F291" s="18">
        <f t="shared" si="30"/>
        <v>0</v>
      </c>
      <c r="G291">
        <v>0</v>
      </c>
      <c r="H291" s="19">
        <f t="shared" si="31"/>
        <v>3.5561242839321494E-10</v>
      </c>
    </row>
    <row r="292" spans="1:8" x14ac:dyDescent="0.3">
      <c r="A292" s="1">
        <f t="shared" si="35"/>
        <v>287</v>
      </c>
      <c r="B292" s="9">
        <f t="shared" si="34"/>
        <v>11</v>
      </c>
      <c r="C292" s="1">
        <f t="shared" si="33"/>
        <v>24</v>
      </c>
      <c r="D292" s="19">
        <f t="shared" si="32"/>
        <v>3.5561242839321494E-10</v>
      </c>
      <c r="E292" s="17">
        <f t="shared" si="29"/>
        <v>0</v>
      </c>
      <c r="F292" s="18">
        <f t="shared" si="30"/>
        <v>0</v>
      </c>
      <c r="G292">
        <v>0</v>
      </c>
      <c r="H292" s="19">
        <f t="shared" si="31"/>
        <v>3.5561242839321494E-10</v>
      </c>
    </row>
    <row r="293" spans="1:8" x14ac:dyDescent="0.3">
      <c r="A293" s="1">
        <f t="shared" si="35"/>
        <v>288</v>
      </c>
      <c r="B293" s="9">
        <f t="shared" si="34"/>
        <v>12</v>
      </c>
      <c r="C293" s="1">
        <f t="shared" si="33"/>
        <v>24</v>
      </c>
      <c r="D293" s="19">
        <f t="shared" si="32"/>
        <v>3.5561242839321494E-10</v>
      </c>
      <c r="E293" s="17">
        <f t="shared" si="29"/>
        <v>0</v>
      </c>
      <c r="F293" s="18">
        <f t="shared" si="30"/>
        <v>0</v>
      </c>
      <c r="G293">
        <v>0</v>
      </c>
      <c r="H293" s="19">
        <f t="shared" si="31"/>
        <v>3.5561242839321494E-10</v>
      </c>
    </row>
    <row r="294" spans="1:8" x14ac:dyDescent="0.3">
      <c r="A294" s="1">
        <f t="shared" si="35"/>
        <v>289</v>
      </c>
      <c r="B294" s="9">
        <f t="shared" si="34"/>
        <v>1</v>
      </c>
      <c r="C294" s="1">
        <f t="shared" si="33"/>
        <v>25</v>
      </c>
      <c r="D294" s="19">
        <f t="shared" si="32"/>
        <v>3.5561242839321494E-10</v>
      </c>
      <c r="E294" s="17">
        <f t="shared" si="29"/>
        <v>0</v>
      </c>
      <c r="F294" s="18">
        <f t="shared" si="30"/>
        <v>0</v>
      </c>
      <c r="G294">
        <v>0</v>
      </c>
      <c r="H294" s="19">
        <f t="shared" si="31"/>
        <v>3.5561242839321494E-10</v>
      </c>
    </row>
    <row r="295" spans="1:8" x14ac:dyDescent="0.3">
      <c r="A295" s="1">
        <f t="shared" si="35"/>
        <v>290</v>
      </c>
      <c r="B295" s="9">
        <f t="shared" si="34"/>
        <v>2</v>
      </c>
      <c r="C295" s="1">
        <f t="shared" si="33"/>
        <v>25</v>
      </c>
      <c r="D295" s="19">
        <f t="shared" si="32"/>
        <v>3.5561242839321494E-10</v>
      </c>
      <c r="E295" s="17">
        <f t="shared" si="29"/>
        <v>0</v>
      </c>
      <c r="F295" s="18">
        <f t="shared" si="30"/>
        <v>0</v>
      </c>
      <c r="G295">
        <v>0</v>
      </c>
      <c r="H295" s="19">
        <f t="shared" si="31"/>
        <v>3.5561242839321494E-10</v>
      </c>
    </row>
    <row r="296" spans="1:8" x14ac:dyDescent="0.3">
      <c r="A296" s="1">
        <f t="shared" si="35"/>
        <v>291</v>
      </c>
      <c r="B296" s="9">
        <f t="shared" si="34"/>
        <v>3</v>
      </c>
      <c r="C296" s="1">
        <f t="shared" si="33"/>
        <v>25</v>
      </c>
      <c r="D296" s="19">
        <f t="shared" si="32"/>
        <v>3.5561242839321494E-10</v>
      </c>
      <c r="E296" s="17">
        <f t="shared" si="29"/>
        <v>0</v>
      </c>
      <c r="F296" s="18">
        <f t="shared" si="30"/>
        <v>0</v>
      </c>
      <c r="G296">
        <v>0</v>
      </c>
      <c r="H296" s="19">
        <f t="shared" si="31"/>
        <v>3.5561242839321494E-10</v>
      </c>
    </row>
    <row r="297" spans="1:8" x14ac:dyDescent="0.3">
      <c r="A297" s="1">
        <f t="shared" si="35"/>
        <v>292</v>
      </c>
      <c r="B297" s="9">
        <f t="shared" si="34"/>
        <v>4</v>
      </c>
      <c r="C297" s="1">
        <f t="shared" si="33"/>
        <v>25</v>
      </c>
      <c r="D297" s="19">
        <f t="shared" si="32"/>
        <v>3.5561242839321494E-10</v>
      </c>
      <c r="E297" s="17">
        <f t="shared" si="29"/>
        <v>0</v>
      </c>
      <c r="F297" s="18">
        <f t="shared" si="30"/>
        <v>0</v>
      </c>
      <c r="G297">
        <v>0</v>
      </c>
      <c r="H297" s="19">
        <f t="shared" si="31"/>
        <v>3.5561242839321494E-10</v>
      </c>
    </row>
    <row r="298" spans="1:8" x14ac:dyDescent="0.3">
      <c r="A298" s="1">
        <f t="shared" si="35"/>
        <v>293</v>
      </c>
      <c r="B298" s="9">
        <f t="shared" si="34"/>
        <v>5</v>
      </c>
      <c r="C298" s="1">
        <f t="shared" si="33"/>
        <v>25</v>
      </c>
      <c r="D298" s="19">
        <f t="shared" si="32"/>
        <v>3.5561242839321494E-10</v>
      </c>
      <c r="E298" s="17">
        <f t="shared" si="29"/>
        <v>0</v>
      </c>
      <c r="F298" s="18">
        <f t="shared" si="30"/>
        <v>0</v>
      </c>
      <c r="G298">
        <v>0</v>
      </c>
      <c r="H298" s="19">
        <f t="shared" si="31"/>
        <v>3.5561242839321494E-10</v>
      </c>
    </row>
    <row r="299" spans="1:8" x14ac:dyDescent="0.3">
      <c r="A299" s="1">
        <f t="shared" si="35"/>
        <v>294</v>
      </c>
      <c r="B299" s="9">
        <f t="shared" si="34"/>
        <v>6</v>
      </c>
      <c r="C299" s="1">
        <f t="shared" si="33"/>
        <v>25</v>
      </c>
      <c r="D299" s="19">
        <f t="shared" si="32"/>
        <v>3.5561242839321494E-10</v>
      </c>
      <c r="E299" s="17">
        <f t="shared" si="29"/>
        <v>0</v>
      </c>
      <c r="F299" s="18">
        <f t="shared" si="30"/>
        <v>0</v>
      </c>
      <c r="G299">
        <v>0</v>
      </c>
      <c r="H299" s="19">
        <f t="shared" si="31"/>
        <v>3.5561242839321494E-10</v>
      </c>
    </row>
    <row r="300" spans="1:8" x14ac:dyDescent="0.3">
      <c r="A300" s="1">
        <f t="shared" si="35"/>
        <v>295</v>
      </c>
      <c r="B300" s="9">
        <f t="shared" si="34"/>
        <v>7</v>
      </c>
      <c r="C300" s="1">
        <f t="shared" si="33"/>
        <v>25</v>
      </c>
      <c r="D300" s="19">
        <f t="shared" si="32"/>
        <v>3.5561242839321494E-10</v>
      </c>
      <c r="E300" s="17">
        <f t="shared" si="29"/>
        <v>0</v>
      </c>
      <c r="F300" s="18">
        <f t="shared" si="30"/>
        <v>0</v>
      </c>
      <c r="G300">
        <v>0</v>
      </c>
      <c r="H300" s="19">
        <f t="shared" si="31"/>
        <v>3.5561242839321494E-10</v>
      </c>
    </row>
    <row r="301" spans="1:8" x14ac:dyDescent="0.3">
      <c r="A301" s="1">
        <f t="shared" si="35"/>
        <v>296</v>
      </c>
      <c r="B301" s="9">
        <f t="shared" si="34"/>
        <v>8</v>
      </c>
      <c r="C301" s="1">
        <f t="shared" si="33"/>
        <v>25</v>
      </c>
      <c r="D301" s="19">
        <f t="shared" si="32"/>
        <v>3.5561242839321494E-10</v>
      </c>
      <c r="E301" s="17">
        <f t="shared" si="29"/>
        <v>0</v>
      </c>
      <c r="F301" s="18">
        <f t="shared" si="30"/>
        <v>0</v>
      </c>
      <c r="G301">
        <v>0</v>
      </c>
      <c r="H301" s="19">
        <f t="shared" si="31"/>
        <v>3.5561242839321494E-10</v>
      </c>
    </row>
    <row r="302" spans="1:8" x14ac:dyDescent="0.3">
      <c r="A302" s="1">
        <f t="shared" si="35"/>
        <v>297</v>
      </c>
      <c r="B302" s="9">
        <f t="shared" si="34"/>
        <v>9</v>
      </c>
      <c r="C302" s="1">
        <f t="shared" si="33"/>
        <v>25</v>
      </c>
      <c r="D302" s="19">
        <f t="shared" si="32"/>
        <v>3.5561242839321494E-10</v>
      </c>
      <c r="E302" s="17">
        <f t="shared" si="29"/>
        <v>0</v>
      </c>
      <c r="F302" s="18">
        <f t="shared" si="30"/>
        <v>0</v>
      </c>
      <c r="G302">
        <v>0</v>
      </c>
      <c r="H302" s="19">
        <f t="shared" si="31"/>
        <v>3.5561242839321494E-10</v>
      </c>
    </row>
    <row r="303" spans="1:8" x14ac:dyDescent="0.3">
      <c r="A303" s="1">
        <f t="shared" si="35"/>
        <v>298</v>
      </c>
      <c r="B303" s="9">
        <f t="shared" si="34"/>
        <v>10</v>
      </c>
      <c r="C303" s="1">
        <f t="shared" si="33"/>
        <v>25</v>
      </c>
      <c r="D303" s="19">
        <f t="shared" si="32"/>
        <v>3.5561242839321494E-10</v>
      </c>
      <c r="E303" s="17">
        <f t="shared" si="29"/>
        <v>0</v>
      </c>
      <c r="F303" s="18">
        <f t="shared" si="30"/>
        <v>0</v>
      </c>
      <c r="G303">
        <v>0</v>
      </c>
      <c r="H303" s="19">
        <f t="shared" si="31"/>
        <v>3.5561242839321494E-10</v>
      </c>
    </row>
    <row r="304" spans="1:8" x14ac:dyDescent="0.3">
      <c r="A304" s="1">
        <f t="shared" si="35"/>
        <v>299</v>
      </c>
      <c r="B304" s="9">
        <f t="shared" si="34"/>
        <v>11</v>
      </c>
      <c r="C304" s="1">
        <f t="shared" si="33"/>
        <v>25</v>
      </c>
      <c r="D304" s="19">
        <f t="shared" si="32"/>
        <v>3.5561242839321494E-10</v>
      </c>
      <c r="E304" s="17">
        <f t="shared" si="29"/>
        <v>0</v>
      </c>
      <c r="F304" s="18">
        <f t="shared" si="30"/>
        <v>0</v>
      </c>
      <c r="G304">
        <v>0</v>
      </c>
      <c r="H304" s="19">
        <f t="shared" si="31"/>
        <v>3.5561242839321494E-10</v>
      </c>
    </row>
    <row r="305" spans="1:8" x14ac:dyDescent="0.3">
      <c r="A305" s="1">
        <f t="shared" si="35"/>
        <v>300</v>
      </c>
      <c r="B305" s="9">
        <f t="shared" si="34"/>
        <v>12</v>
      </c>
      <c r="C305" s="1">
        <f t="shared" si="33"/>
        <v>25</v>
      </c>
      <c r="D305" s="19">
        <f t="shared" si="32"/>
        <v>3.5561242839321494E-10</v>
      </c>
      <c r="E305" s="17">
        <f t="shared" si="29"/>
        <v>0</v>
      </c>
      <c r="F305" s="18">
        <f t="shared" si="30"/>
        <v>0</v>
      </c>
      <c r="G305">
        <v>0</v>
      </c>
      <c r="H305" s="19">
        <f t="shared" si="31"/>
        <v>3.5561242839321494E-10</v>
      </c>
    </row>
    <row r="306" spans="1:8" x14ac:dyDescent="0.3">
      <c r="A306" s="1">
        <f t="shared" si="35"/>
        <v>301</v>
      </c>
      <c r="B306" s="9">
        <f t="shared" si="34"/>
        <v>1</v>
      </c>
      <c r="C306" s="1">
        <f t="shared" si="33"/>
        <v>26</v>
      </c>
      <c r="D306" s="19">
        <f t="shared" si="32"/>
        <v>3.5561242839321494E-10</v>
      </c>
      <c r="E306" s="17">
        <f t="shared" si="29"/>
        <v>0</v>
      </c>
      <c r="F306" s="18">
        <f t="shared" si="30"/>
        <v>0</v>
      </c>
      <c r="G306">
        <v>0</v>
      </c>
      <c r="H306" s="19">
        <f t="shared" si="31"/>
        <v>3.5561242839321494E-10</v>
      </c>
    </row>
    <row r="307" spans="1:8" x14ac:dyDescent="0.3">
      <c r="A307" s="1">
        <f t="shared" si="35"/>
        <v>302</v>
      </c>
      <c r="B307" s="9">
        <f t="shared" si="34"/>
        <v>2</v>
      </c>
      <c r="C307" s="1">
        <f t="shared" si="33"/>
        <v>26</v>
      </c>
      <c r="D307" s="19">
        <f t="shared" si="32"/>
        <v>3.5561242839321494E-10</v>
      </c>
      <c r="E307" s="17">
        <f t="shared" si="29"/>
        <v>0</v>
      </c>
      <c r="F307" s="18">
        <f t="shared" si="30"/>
        <v>0</v>
      </c>
      <c r="G307">
        <v>0</v>
      </c>
      <c r="H307" s="19">
        <f t="shared" si="31"/>
        <v>3.5561242839321494E-10</v>
      </c>
    </row>
    <row r="308" spans="1:8" x14ac:dyDescent="0.3">
      <c r="A308" s="1">
        <f t="shared" si="35"/>
        <v>303</v>
      </c>
      <c r="B308" s="9">
        <f t="shared" si="34"/>
        <v>3</v>
      </c>
      <c r="C308" s="1">
        <f t="shared" si="33"/>
        <v>26</v>
      </c>
      <c r="D308" s="19">
        <f t="shared" si="32"/>
        <v>3.5561242839321494E-10</v>
      </c>
      <c r="E308" s="17">
        <f t="shared" si="29"/>
        <v>0</v>
      </c>
      <c r="F308" s="18">
        <f t="shared" si="30"/>
        <v>0</v>
      </c>
      <c r="G308">
        <v>0</v>
      </c>
      <c r="H308" s="19">
        <f t="shared" si="31"/>
        <v>3.5561242839321494E-10</v>
      </c>
    </row>
    <row r="309" spans="1:8" x14ac:dyDescent="0.3">
      <c r="A309" s="1">
        <f t="shared" si="35"/>
        <v>304</v>
      </c>
      <c r="B309" s="9">
        <f t="shared" si="34"/>
        <v>4</v>
      </c>
      <c r="C309" s="1">
        <f t="shared" si="33"/>
        <v>26</v>
      </c>
      <c r="D309" s="19">
        <f t="shared" si="32"/>
        <v>3.5561242839321494E-10</v>
      </c>
      <c r="E309" s="17">
        <f t="shared" si="29"/>
        <v>0</v>
      </c>
      <c r="F309" s="18">
        <f t="shared" si="30"/>
        <v>0</v>
      </c>
      <c r="G309">
        <v>0</v>
      </c>
      <c r="H309" s="19">
        <f t="shared" si="31"/>
        <v>3.5561242839321494E-10</v>
      </c>
    </row>
    <row r="310" spans="1:8" x14ac:dyDescent="0.3">
      <c r="A310" s="1">
        <f t="shared" si="35"/>
        <v>305</v>
      </c>
      <c r="B310" s="9">
        <f t="shared" si="34"/>
        <v>5</v>
      </c>
      <c r="C310" s="1">
        <f t="shared" si="33"/>
        <v>26</v>
      </c>
      <c r="D310" s="19">
        <f t="shared" si="32"/>
        <v>3.5561242839321494E-10</v>
      </c>
      <c r="E310" s="17">
        <f t="shared" si="29"/>
        <v>0</v>
      </c>
      <c r="F310" s="18">
        <f t="shared" si="30"/>
        <v>0</v>
      </c>
      <c r="G310">
        <v>0</v>
      </c>
      <c r="H310" s="19">
        <f t="shared" si="31"/>
        <v>3.5561242839321494E-10</v>
      </c>
    </row>
    <row r="311" spans="1:8" x14ac:dyDescent="0.3">
      <c r="A311" s="1">
        <f t="shared" si="35"/>
        <v>306</v>
      </c>
      <c r="B311" s="9">
        <f t="shared" si="34"/>
        <v>6</v>
      </c>
      <c r="C311" s="1">
        <f t="shared" si="33"/>
        <v>26</v>
      </c>
      <c r="D311" s="19">
        <f t="shared" si="32"/>
        <v>3.5561242839321494E-10</v>
      </c>
      <c r="E311" s="17">
        <f t="shared" si="29"/>
        <v>0</v>
      </c>
      <c r="F311" s="18">
        <f t="shared" si="30"/>
        <v>0</v>
      </c>
      <c r="G311">
        <v>0</v>
      </c>
      <c r="H311" s="19">
        <f t="shared" si="31"/>
        <v>3.5561242839321494E-10</v>
      </c>
    </row>
    <row r="312" spans="1:8" x14ac:dyDescent="0.3">
      <c r="A312" s="1">
        <f t="shared" si="35"/>
        <v>307</v>
      </c>
      <c r="B312" s="9">
        <f t="shared" si="34"/>
        <v>7</v>
      </c>
      <c r="C312" s="1">
        <f t="shared" si="33"/>
        <v>26</v>
      </c>
      <c r="D312" s="19">
        <f t="shared" si="32"/>
        <v>3.5561242839321494E-10</v>
      </c>
      <c r="E312" s="17">
        <f t="shared" si="29"/>
        <v>0</v>
      </c>
      <c r="F312" s="18">
        <f t="shared" si="30"/>
        <v>0</v>
      </c>
      <c r="G312">
        <v>0</v>
      </c>
      <c r="H312" s="19">
        <f t="shared" si="31"/>
        <v>3.5561242839321494E-10</v>
      </c>
    </row>
    <row r="313" spans="1:8" x14ac:dyDescent="0.3">
      <c r="A313" s="1">
        <f t="shared" si="35"/>
        <v>308</v>
      </c>
      <c r="B313" s="9">
        <f t="shared" si="34"/>
        <v>8</v>
      </c>
      <c r="C313" s="1">
        <f t="shared" si="33"/>
        <v>26</v>
      </c>
      <c r="D313" s="19">
        <f t="shared" si="32"/>
        <v>3.5561242839321494E-10</v>
      </c>
      <c r="E313" s="17">
        <f t="shared" si="29"/>
        <v>0</v>
      </c>
      <c r="F313" s="18">
        <f t="shared" si="30"/>
        <v>0</v>
      </c>
      <c r="G313">
        <v>0</v>
      </c>
      <c r="H313" s="19">
        <f t="shared" si="31"/>
        <v>3.5561242839321494E-10</v>
      </c>
    </row>
    <row r="314" spans="1:8" x14ac:dyDescent="0.3">
      <c r="A314" s="1">
        <f t="shared" si="35"/>
        <v>309</v>
      </c>
      <c r="B314" s="9">
        <f t="shared" si="34"/>
        <v>9</v>
      </c>
      <c r="C314" s="1">
        <f t="shared" si="33"/>
        <v>26</v>
      </c>
      <c r="D314" s="19">
        <f t="shared" si="32"/>
        <v>3.5561242839321494E-10</v>
      </c>
      <c r="E314" s="17">
        <f t="shared" si="29"/>
        <v>0</v>
      </c>
      <c r="F314" s="18">
        <f t="shared" si="30"/>
        <v>0</v>
      </c>
      <c r="G314">
        <v>0</v>
      </c>
      <c r="H314" s="19">
        <f t="shared" si="31"/>
        <v>3.5561242839321494E-10</v>
      </c>
    </row>
    <row r="315" spans="1:8" x14ac:dyDescent="0.3">
      <c r="A315" s="1">
        <f t="shared" si="35"/>
        <v>310</v>
      </c>
      <c r="B315" s="9">
        <f t="shared" si="34"/>
        <v>10</v>
      </c>
      <c r="C315" s="1">
        <f t="shared" si="33"/>
        <v>26</v>
      </c>
      <c r="D315" s="19">
        <f t="shared" si="32"/>
        <v>3.5561242839321494E-10</v>
      </c>
      <c r="E315" s="17">
        <f t="shared" si="29"/>
        <v>0</v>
      </c>
      <c r="F315" s="18">
        <f t="shared" si="30"/>
        <v>0</v>
      </c>
      <c r="G315">
        <v>0</v>
      </c>
      <c r="H315" s="19">
        <f t="shared" si="31"/>
        <v>3.5561242839321494E-10</v>
      </c>
    </row>
    <row r="316" spans="1:8" x14ac:dyDescent="0.3">
      <c r="A316" s="1">
        <f t="shared" si="35"/>
        <v>311</v>
      </c>
      <c r="B316" s="9">
        <f t="shared" si="34"/>
        <v>11</v>
      </c>
      <c r="C316" s="1">
        <f t="shared" si="33"/>
        <v>26</v>
      </c>
      <c r="D316" s="19">
        <f t="shared" si="32"/>
        <v>3.5561242839321494E-10</v>
      </c>
      <c r="E316" s="17">
        <f t="shared" si="29"/>
        <v>0</v>
      </c>
      <c r="F316" s="18">
        <f t="shared" si="30"/>
        <v>0</v>
      </c>
      <c r="G316">
        <v>0</v>
      </c>
      <c r="H316" s="19">
        <f t="shared" si="31"/>
        <v>3.5561242839321494E-10</v>
      </c>
    </row>
    <row r="317" spans="1:8" x14ac:dyDescent="0.3">
      <c r="A317" s="1">
        <f t="shared" si="35"/>
        <v>312</v>
      </c>
      <c r="B317" s="9">
        <f t="shared" si="34"/>
        <v>12</v>
      </c>
      <c r="C317" s="1">
        <f t="shared" si="33"/>
        <v>26</v>
      </c>
      <c r="D317" s="19">
        <f t="shared" si="32"/>
        <v>3.5561242839321494E-10</v>
      </c>
      <c r="E317" s="17">
        <f t="shared" si="29"/>
        <v>0</v>
      </c>
      <c r="F317" s="18">
        <f t="shared" si="30"/>
        <v>0</v>
      </c>
      <c r="G317">
        <v>0</v>
      </c>
      <c r="H317" s="19">
        <f t="shared" si="31"/>
        <v>3.5561242839321494E-10</v>
      </c>
    </row>
    <row r="318" spans="1:8" x14ac:dyDescent="0.3">
      <c r="A318" s="1">
        <f t="shared" si="35"/>
        <v>313</v>
      </c>
      <c r="B318" s="9">
        <f t="shared" si="34"/>
        <v>1</v>
      </c>
      <c r="C318" s="1">
        <f t="shared" si="33"/>
        <v>27</v>
      </c>
      <c r="D318" s="19">
        <f t="shared" si="32"/>
        <v>3.5561242839321494E-10</v>
      </c>
      <c r="E318" s="17">
        <f t="shared" si="29"/>
        <v>0</v>
      </c>
      <c r="F318" s="18">
        <f t="shared" si="30"/>
        <v>0</v>
      </c>
      <c r="G318">
        <v>0</v>
      </c>
      <c r="H318" s="19">
        <f t="shared" si="31"/>
        <v>3.5561242839321494E-10</v>
      </c>
    </row>
    <row r="319" spans="1:8" x14ac:dyDescent="0.3">
      <c r="A319" s="1">
        <f t="shared" si="35"/>
        <v>314</v>
      </c>
      <c r="B319" s="9">
        <f t="shared" si="34"/>
        <v>2</v>
      </c>
      <c r="C319" s="1">
        <f t="shared" si="33"/>
        <v>27</v>
      </c>
      <c r="D319" s="19">
        <f t="shared" si="32"/>
        <v>3.5561242839321494E-10</v>
      </c>
      <c r="E319" s="17">
        <f t="shared" si="29"/>
        <v>0</v>
      </c>
      <c r="F319" s="18">
        <f t="shared" si="30"/>
        <v>0</v>
      </c>
      <c r="G319">
        <v>0</v>
      </c>
      <c r="H319" s="19">
        <f t="shared" si="31"/>
        <v>3.5561242839321494E-10</v>
      </c>
    </row>
    <row r="320" spans="1:8" x14ac:dyDescent="0.3">
      <c r="A320" s="1">
        <f t="shared" si="35"/>
        <v>315</v>
      </c>
      <c r="B320" s="9">
        <f t="shared" si="34"/>
        <v>3</v>
      </c>
      <c r="C320" s="1">
        <f t="shared" si="33"/>
        <v>27</v>
      </c>
      <c r="D320" s="19">
        <f t="shared" si="32"/>
        <v>3.5561242839321494E-10</v>
      </c>
      <c r="E320" s="17">
        <f t="shared" si="29"/>
        <v>0</v>
      </c>
      <c r="F320" s="18">
        <f t="shared" si="30"/>
        <v>0</v>
      </c>
      <c r="G320">
        <v>0</v>
      </c>
      <c r="H320" s="19">
        <f t="shared" si="31"/>
        <v>3.5561242839321494E-10</v>
      </c>
    </row>
    <row r="321" spans="1:8" x14ac:dyDescent="0.3">
      <c r="A321" s="1">
        <f t="shared" si="35"/>
        <v>316</v>
      </c>
      <c r="B321" s="9">
        <f t="shared" si="34"/>
        <v>4</v>
      </c>
      <c r="C321" s="1">
        <f t="shared" si="33"/>
        <v>27</v>
      </c>
      <c r="D321" s="19">
        <f t="shared" si="32"/>
        <v>3.5561242839321494E-10</v>
      </c>
      <c r="E321" s="17">
        <f t="shared" si="29"/>
        <v>0</v>
      </c>
      <c r="F321" s="18">
        <f t="shared" si="30"/>
        <v>0</v>
      </c>
      <c r="G321">
        <v>0</v>
      </c>
      <c r="H321" s="19">
        <f t="shared" si="31"/>
        <v>3.5561242839321494E-10</v>
      </c>
    </row>
    <row r="322" spans="1:8" x14ac:dyDescent="0.3">
      <c r="A322" s="1">
        <f t="shared" si="35"/>
        <v>317</v>
      </c>
      <c r="B322" s="9">
        <f t="shared" si="34"/>
        <v>5</v>
      </c>
      <c r="C322" s="1">
        <f t="shared" si="33"/>
        <v>27</v>
      </c>
      <c r="D322" s="19">
        <f t="shared" si="32"/>
        <v>3.5561242839321494E-10</v>
      </c>
      <c r="E322" s="17">
        <f t="shared" si="29"/>
        <v>0</v>
      </c>
      <c r="F322" s="18">
        <f t="shared" si="30"/>
        <v>0</v>
      </c>
      <c r="G322">
        <v>0</v>
      </c>
      <c r="H322" s="19">
        <f t="shared" si="31"/>
        <v>3.5561242839321494E-10</v>
      </c>
    </row>
    <row r="323" spans="1:8" x14ac:dyDescent="0.3">
      <c r="A323" s="1">
        <f t="shared" si="35"/>
        <v>318</v>
      </c>
      <c r="B323" s="9">
        <f t="shared" si="34"/>
        <v>6</v>
      </c>
      <c r="C323" s="1">
        <f t="shared" si="33"/>
        <v>27</v>
      </c>
      <c r="D323" s="19">
        <f t="shared" si="32"/>
        <v>3.5561242839321494E-10</v>
      </c>
      <c r="E323" s="17">
        <f t="shared" si="29"/>
        <v>0</v>
      </c>
      <c r="F323" s="18">
        <f t="shared" si="30"/>
        <v>0</v>
      </c>
      <c r="G323">
        <v>0</v>
      </c>
      <c r="H323" s="19">
        <f t="shared" si="31"/>
        <v>3.5561242839321494E-10</v>
      </c>
    </row>
    <row r="324" spans="1:8" x14ac:dyDescent="0.3">
      <c r="A324" s="1">
        <f t="shared" si="35"/>
        <v>319</v>
      </c>
      <c r="B324" s="9">
        <f t="shared" si="34"/>
        <v>7</v>
      </c>
      <c r="C324" s="1">
        <f t="shared" si="33"/>
        <v>27</v>
      </c>
      <c r="D324" s="19">
        <f t="shared" si="32"/>
        <v>3.5561242839321494E-10</v>
      </c>
      <c r="E324" s="17">
        <f t="shared" si="29"/>
        <v>0</v>
      </c>
      <c r="F324" s="18">
        <f t="shared" si="30"/>
        <v>0</v>
      </c>
      <c r="G324">
        <v>0</v>
      </c>
      <c r="H324" s="19">
        <f t="shared" si="31"/>
        <v>3.5561242839321494E-10</v>
      </c>
    </row>
    <row r="325" spans="1:8" x14ac:dyDescent="0.3">
      <c r="A325" s="1">
        <f t="shared" si="35"/>
        <v>320</v>
      </c>
      <c r="B325" s="9">
        <f t="shared" si="34"/>
        <v>8</v>
      </c>
      <c r="C325" s="1">
        <f t="shared" si="33"/>
        <v>27</v>
      </c>
      <c r="D325" s="19">
        <f t="shared" si="32"/>
        <v>3.5561242839321494E-10</v>
      </c>
      <c r="E325" s="17">
        <f t="shared" si="29"/>
        <v>0</v>
      </c>
      <c r="F325" s="18">
        <f t="shared" si="30"/>
        <v>0</v>
      </c>
      <c r="G325">
        <v>0</v>
      </c>
      <c r="H325" s="19">
        <f t="shared" si="31"/>
        <v>3.5561242839321494E-10</v>
      </c>
    </row>
    <row r="326" spans="1:8" x14ac:dyDescent="0.3">
      <c r="A326" s="1">
        <f t="shared" si="35"/>
        <v>321</v>
      </c>
      <c r="B326" s="9">
        <f t="shared" si="34"/>
        <v>9</v>
      </c>
      <c r="C326" s="1">
        <f t="shared" si="33"/>
        <v>27</v>
      </c>
      <c r="D326" s="19">
        <f t="shared" si="32"/>
        <v>3.5561242839321494E-10</v>
      </c>
      <c r="E326" s="17">
        <f t="shared" si="29"/>
        <v>0</v>
      </c>
      <c r="F326" s="18">
        <f t="shared" si="30"/>
        <v>0</v>
      </c>
      <c r="G326">
        <v>0</v>
      </c>
      <c r="H326" s="19">
        <f t="shared" si="31"/>
        <v>3.5561242839321494E-10</v>
      </c>
    </row>
    <row r="327" spans="1:8" x14ac:dyDescent="0.3">
      <c r="A327" s="1">
        <f t="shared" si="35"/>
        <v>322</v>
      </c>
      <c r="B327" s="9">
        <f t="shared" si="34"/>
        <v>10</v>
      </c>
      <c r="C327" s="1">
        <f t="shared" si="33"/>
        <v>27</v>
      </c>
      <c r="D327" s="19">
        <f t="shared" si="32"/>
        <v>3.5561242839321494E-10</v>
      </c>
      <c r="E327" s="17">
        <f t="shared" ref="E327:E365" si="36">IF(C327&lt;=$M$5,D327*($M$4/$M$6),0)</f>
        <v>0</v>
      </c>
      <c r="F327" s="18">
        <f t="shared" ref="F327:F365" si="37">IF(C327&lt;=$M$5,-$M$10,0)</f>
        <v>0</v>
      </c>
      <c r="G327">
        <v>0</v>
      </c>
      <c r="H327" s="19">
        <f t="shared" ref="H327:H365" si="38">D327+E327+F327</f>
        <v>3.5561242839321494E-10</v>
      </c>
    </row>
    <row r="328" spans="1:8" x14ac:dyDescent="0.3">
      <c r="A328" s="1">
        <f t="shared" si="35"/>
        <v>323</v>
      </c>
      <c r="B328" s="9">
        <f t="shared" si="34"/>
        <v>11</v>
      </c>
      <c r="C328" s="1">
        <f t="shared" si="33"/>
        <v>27</v>
      </c>
      <c r="D328" s="19">
        <f t="shared" ref="D328:D365" si="39">H327</f>
        <v>3.5561242839321494E-10</v>
      </c>
      <c r="E328" s="17">
        <f t="shared" si="36"/>
        <v>0</v>
      </c>
      <c r="F328" s="18">
        <f t="shared" si="37"/>
        <v>0</v>
      </c>
      <c r="G328">
        <v>0</v>
      </c>
      <c r="H328" s="19">
        <f t="shared" si="38"/>
        <v>3.5561242839321494E-10</v>
      </c>
    </row>
    <row r="329" spans="1:8" x14ac:dyDescent="0.3">
      <c r="A329" s="1">
        <f t="shared" si="35"/>
        <v>324</v>
      </c>
      <c r="B329" s="9">
        <f t="shared" si="34"/>
        <v>12</v>
      </c>
      <c r="C329" s="1">
        <f t="shared" si="33"/>
        <v>27</v>
      </c>
      <c r="D329" s="19">
        <f t="shared" si="39"/>
        <v>3.5561242839321494E-10</v>
      </c>
      <c r="E329" s="17">
        <f t="shared" si="36"/>
        <v>0</v>
      </c>
      <c r="F329" s="18">
        <f t="shared" si="37"/>
        <v>0</v>
      </c>
      <c r="G329">
        <v>0</v>
      </c>
      <c r="H329" s="19">
        <f t="shared" si="38"/>
        <v>3.5561242839321494E-10</v>
      </c>
    </row>
    <row r="330" spans="1:8" x14ac:dyDescent="0.3">
      <c r="A330" s="1">
        <f t="shared" si="35"/>
        <v>325</v>
      </c>
      <c r="B330" s="9">
        <f t="shared" si="34"/>
        <v>1</v>
      </c>
      <c r="C330" s="1">
        <f t="shared" si="33"/>
        <v>28</v>
      </c>
      <c r="D330" s="19">
        <f t="shared" si="39"/>
        <v>3.5561242839321494E-10</v>
      </c>
      <c r="E330" s="17">
        <f t="shared" si="36"/>
        <v>0</v>
      </c>
      <c r="F330" s="18">
        <f t="shared" si="37"/>
        <v>0</v>
      </c>
      <c r="G330">
        <v>0</v>
      </c>
      <c r="H330" s="19">
        <f t="shared" si="38"/>
        <v>3.5561242839321494E-10</v>
      </c>
    </row>
    <row r="331" spans="1:8" x14ac:dyDescent="0.3">
      <c r="A331" s="1">
        <f t="shared" si="35"/>
        <v>326</v>
      </c>
      <c r="B331" s="9">
        <f t="shared" si="34"/>
        <v>2</v>
      </c>
      <c r="C331" s="1">
        <f t="shared" si="33"/>
        <v>28</v>
      </c>
      <c r="D331" s="19">
        <f t="shared" si="39"/>
        <v>3.5561242839321494E-10</v>
      </c>
      <c r="E331" s="17">
        <f t="shared" si="36"/>
        <v>0</v>
      </c>
      <c r="F331" s="18">
        <f t="shared" si="37"/>
        <v>0</v>
      </c>
      <c r="G331">
        <v>0</v>
      </c>
      <c r="H331" s="19">
        <f t="shared" si="38"/>
        <v>3.5561242839321494E-10</v>
      </c>
    </row>
    <row r="332" spans="1:8" x14ac:dyDescent="0.3">
      <c r="A332" s="1">
        <f t="shared" si="35"/>
        <v>327</v>
      </c>
      <c r="B332" s="9">
        <f t="shared" si="34"/>
        <v>3</v>
      </c>
      <c r="C332" s="1">
        <f t="shared" si="33"/>
        <v>28</v>
      </c>
      <c r="D332" s="19">
        <f t="shared" si="39"/>
        <v>3.5561242839321494E-10</v>
      </c>
      <c r="E332" s="17">
        <f t="shared" si="36"/>
        <v>0</v>
      </c>
      <c r="F332" s="18">
        <f t="shared" si="37"/>
        <v>0</v>
      </c>
      <c r="G332">
        <v>0</v>
      </c>
      <c r="H332" s="19">
        <f t="shared" si="38"/>
        <v>3.5561242839321494E-10</v>
      </c>
    </row>
    <row r="333" spans="1:8" x14ac:dyDescent="0.3">
      <c r="A333" s="1">
        <f t="shared" si="35"/>
        <v>328</v>
      </c>
      <c r="B333" s="9">
        <f t="shared" si="34"/>
        <v>4</v>
      </c>
      <c r="C333" s="1">
        <f t="shared" si="33"/>
        <v>28</v>
      </c>
      <c r="D333" s="19">
        <f t="shared" si="39"/>
        <v>3.5561242839321494E-10</v>
      </c>
      <c r="E333" s="17">
        <f t="shared" si="36"/>
        <v>0</v>
      </c>
      <c r="F333" s="18">
        <f t="shared" si="37"/>
        <v>0</v>
      </c>
      <c r="G333">
        <v>0</v>
      </c>
      <c r="H333" s="19">
        <f t="shared" si="38"/>
        <v>3.5561242839321494E-10</v>
      </c>
    </row>
    <row r="334" spans="1:8" x14ac:dyDescent="0.3">
      <c r="A334" s="1">
        <f t="shared" si="35"/>
        <v>329</v>
      </c>
      <c r="B334" s="9">
        <f t="shared" si="34"/>
        <v>5</v>
      </c>
      <c r="C334" s="1">
        <f t="shared" si="33"/>
        <v>28</v>
      </c>
      <c r="D334" s="19">
        <f t="shared" si="39"/>
        <v>3.5561242839321494E-10</v>
      </c>
      <c r="E334" s="17">
        <f t="shared" si="36"/>
        <v>0</v>
      </c>
      <c r="F334" s="18">
        <f t="shared" si="37"/>
        <v>0</v>
      </c>
      <c r="G334">
        <v>0</v>
      </c>
      <c r="H334" s="19">
        <f t="shared" si="38"/>
        <v>3.5561242839321494E-10</v>
      </c>
    </row>
    <row r="335" spans="1:8" x14ac:dyDescent="0.3">
      <c r="A335" s="1">
        <f t="shared" si="35"/>
        <v>330</v>
      </c>
      <c r="B335" s="9">
        <f t="shared" si="34"/>
        <v>6</v>
      </c>
      <c r="C335" s="1">
        <f t="shared" si="33"/>
        <v>28</v>
      </c>
      <c r="D335" s="19">
        <f t="shared" si="39"/>
        <v>3.5561242839321494E-10</v>
      </c>
      <c r="E335" s="17">
        <f t="shared" si="36"/>
        <v>0</v>
      </c>
      <c r="F335" s="18">
        <f t="shared" si="37"/>
        <v>0</v>
      </c>
      <c r="G335">
        <v>0</v>
      </c>
      <c r="H335" s="19">
        <f t="shared" si="38"/>
        <v>3.5561242839321494E-10</v>
      </c>
    </row>
    <row r="336" spans="1:8" x14ac:dyDescent="0.3">
      <c r="A336" s="1">
        <f t="shared" si="35"/>
        <v>331</v>
      </c>
      <c r="B336" s="9">
        <f t="shared" si="34"/>
        <v>7</v>
      </c>
      <c r="C336" s="1">
        <f t="shared" si="33"/>
        <v>28</v>
      </c>
      <c r="D336" s="19">
        <f t="shared" si="39"/>
        <v>3.5561242839321494E-10</v>
      </c>
      <c r="E336" s="17">
        <f t="shared" si="36"/>
        <v>0</v>
      </c>
      <c r="F336" s="18">
        <f t="shared" si="37"/>
        <v>0</v>
      </c>
      <c r="G336">
        <v>0</v>
      </c>
      <c r="H336" s="19">
        <f t="shared" si="38"/>
        <v>3.5561242839321494E-10</v>
      </c>
    </row>
    <row r="337" spans="1:8" x14ac:dyDescent="0.3">
      <c r="A337" s="1">
        <f t="shared" si="35"/>
        <v>332</v>
      </c>
      <c r="B337" s="9">
        <f t="shared" si="34"/>
        <v>8</v>
      </c>
      <c r="C337" s="1">
        <f t="shared" si="33"/>
        <v>28</v>
      </c>
      <c r="D337" s="19">
        <f t="shared" si="39"/>
        <v>3.5561242839321494E-10</v>
      </c>
      <c r="E337" s="17">
        <f t="shared" si="36"/>
        <v>0</v>
      </c>
      <c r="F337" s="18">
        <f t="shared" si="37"/>
        <v>0</v>
      </c>
      <c r="G337">
        <v>0</v>
      </c>
      <c r="H337" s="19">
        <f t="shared" si="38"/>
        <v>3.5561242839321494E-10</v>
      </c>
    </row>
    <row r="338" spans="1:8" x14ac:dyDescent="0.3">
      <c r="A338" s="1">
        <f t="shared" si="35"/>
        <v>333</v>
      </c>
      <c r="B338" s="9">
        <f t="shared" si="34"/>
        <v>9</v>
      </c>
      <c r="C338" s="1">
        <f t="shared" ref="C338:C365" si="40">C326+1</f>
        <v>28</v>
      </c>
      <c r="D338" s="19">
        <f t="shared" si="39"/>
        <v>3.5561242839321494E-10</v>
      </c>
      <c r="E338" s="17">
        <f t="shared" si="36"/>
        <v>0</v>
      </c>
      <c r="F338" s="18">
        <f t="shared" si="37"/>
        <v>0</v>
      </c>
      <c r="G338">
        <v>0</v>
      </c>
      <c r="H338" s="19">
        <f t="shared" si="38"/>
        <v>3.5561242839321494E-10</v>
      </c>
    </row>
    <row r="339" spans="1:8" x14ac:dyDescent="0.3">
      <c r="A339" s="1">
        <f t="shared" si="35"/>
        <v>334</v>
      </c>
      <c r="B339" s="9">
        <f t="shared" ref="B339:B365" si="41">B327</f>
        <v>10</v>
      </c>
      <c r="C339" s="1">
        <f t="shared" si="40"/>
        <v>28</v>
      </c>
      <c r="D339" s="19">
        <f t="shared" si="39"/>
        <v>3.5561242839321494E-10</v>
      </c>
      <c r="E339" s="17">
        <f t="shared" si="36"/>
        <v>0</v>
      </c>
      <c r="F339" s="18">
        <f t="shared" si="37"/>
        <v>0</v>
      </c>
      <c r="G339">
        <v>0</v>
      </c>
      <c r="H339" s="19">
        <f t="shared" si="38"/>
        <v>3.5561242839321494E-10</v>
      </c>
    </row>
    <row r="340" spans="1:8" x14ac:dyDescent="0.3">
      <c r="A340" s="1">
        <f t="shared" si="35"/>
        <v>335</v>
      </c>
      <c r="B340" s="9">
        <f t="shared" si="41"/>
        <v>11</v>
      </c>
      <c r="C340" s="1">
        <f t="shared" si="40"/>
        <v>28</v>
      </c>
      <c r="D340" s="19">
        <f t="shared" si="39"/>
        <v>3.5561242839321494E-10</v>
      </c>
      <c r="E340" s="17">
        <f t="shared" si="36"/>
        <v>0</v>
      </c>
      <c r="F340" s="18">
        <f t="shared" si="37"/>
        <v>0</v>
      </c>
      <c r="G340">
        <v>0</v>
      </c>
      <c r="H340" s="19">
        <f t="shared" si="38"/>
        <v>3.5561242839321494E-10</v>
      </c>
    </row>
    <row r="341" spans="1:8" x14ac:dyDescent="0.3">
      <c r="A341" s="1">
        <f t="shared" si="35"/>
        <v>336</v>
      </c>
      <c r="B341" s="9">
        <f t="shared" si="41"/>
        <v>12</v>
      </c>
      <c r="C341" s="1">
        <f t="shared" si="40"/>
        <v>28</v>
      </c>
      <c r="D341" s="19">
        <f t="shared" si="39"/>
        <v>3.5561242839321494E-10</v>
      </c>
      <c r="E341" s="17">
        <f t="shared" si="36"/>
        <v>0</v>
      </c>
      <c r="F341" s="18">
        <f t="shared" si="37"/>
        <v>0</v>
      </c>
      <c r="G341">
        <v>0</v>
      </c>
      <c r="H341" s="19">
        <f t="shared" si="38"/>
        <v>3.5561242839321494E-10</v>
      </c>
    </row>
    <row r="342" spans="1:8" x14ac:dyDescent="0.3">
      <c r="A342" s="1">
        <f t="shared" si="35"/>
        <v>337</v>
      </c>
      <c r="B342" s="9">
        <f t="shared" si="41"/>
        <v>1</v>
      </c>
      <c r="C342" s="1">
        <f t="shared" si="40"/>
        <v>29</v>
      </c>
      <c r="D342" s="19">
        <f t="shared" si="39"/>
        <v>3.5561242839321494E-10</v>
      </c>
      <c r="E342" s="17">
        <f t="shared" si="36"/>
        <v>0</v>
      </c>
      <c r="F342" s="18">
        <f t="shared" si="37"/>
        <v>0</v>
      </c>
      <c r="G342">
        <v>0</v>
      </c>
      <c r="H342" s="19">
        <f t="shared" si="38"/>
        <v>3.5561242839321494E-10</v>
      </c>
    </row>
    <row r="343" spans="1:8" x14ac:dyDescent="0.3">
      <c r="A343" s="1">
        <f t="shared" ref="A343:A365" si="42">A342+1</f>
        <v>338</v>
      </c>
      <c r="B343" s="9">
        <f t="shared" si="41"/>
        <v>2</v>
      </c>
      <c r="C343" s="1">
        <f t="shared" si="40"/>
        <v>29</v>
      </c>
      <c r="D343" s="19">
        <f t="shared" si="39"/>
        <v>3.5561242839321494E-10</v>
      </c>
      <c r="E343" s="17">
        <f t="shared" si="36"/>
        <v>0</v>
      </c>
      <c r="F343" s="18">
        <f t="shared" si="37"/>
        <v>0</v>
      </c>
      <c r="G343">
        <v>0</v>
      </c>
      <c r="H343" s="19">
        <f t="shared" si="38"/>
        <v>3.5561242839321494E-10</v>
      </c>
    </row>
    <row r="344" spans="1:8" x14ac:dyDescent="0.3">
      <c r="A344" s="1">
        <f t="shared" si="42"/>
        <v>339</v>
      </c>
      <c r="B344" s="9">
        <f t="shared" si="41"/>
        <v>3</v>
      </c>
      <c r="C344" s="1">
        <f t="shared" si="40"/>
        <v>29</v>
      </c>
      <c r="D344" s="19">
        <f t="shared" si="39"/>
        <v>3.5561242839321494E-10</v>
      </c>
      <c r="E344" s="17">
        <f t="shared" si="36"/>
        <v>0</v>
      </c>
      <c r="F344" s="18">
        <f t="shared" si="37"/>
        <v>0</v>
      </c>
      <c r="G344">
        <v>0</v>
      </c>
      <c r="H344" s="19">
        <f t="shared" si="38"/>
        <v>3.5561242839321494E-10</v>
      </c>
    </row>
    <row r="345" spans="1:8" x14ac:dyDescent="0.3">
      <c r="A345" s="1">
        <f t="shared" si="42"/>
        <v>340</v>
      </c>
      <c r="B345" s="9">
        <f t="shared" si="41"/>
        <v>4</v>
      </c>
      <c r="C345" s="1">
        <f t="shared" si="40"/>
        <v>29</v>
      </c>
      <c r="D345" s="19">
        <f t="shared" si="39"/>
        <v>3.5561242839321494E-10</v>
      </c>
      <c r="E345" s="17">
        <f t="shared" si="36"/>
        <v>0</v>
      </c>
      <c r="F345" s="18">
        <f t="shared" si="37"/>
        <v>0</v>
      </c>
      <c r="G345">
        <v>0</v>
      </c>
      <c r="H345" s="19">
        <f t="shared" si="38"/>
        <v>3.5561242839321494E-10</v>
      </c>
    </row>
    <row r="346" spans="1:8" x14ac:dyDescent="0.3">
      <c r="A346" s="1">
        <f t="shared" si="42"/>
        <v>341</v>
      </c>
      <c r="B346" s="9">
        <f t="shared" si="41"/>
        <v>5</v>
      </c>
      <c r="C346" s="1">
        <f t="shared" si="40"/>
        <v>29</v>
      </c>
      <c r="D346" s="19">
        <f t="shared" si="39"/>
        <v>3.5561242839321494E-10</v>
      </c>
      <c r="E346" s="17">
        <f t="shared" si="36"/>
        <v>0</v>
      </c>
      <c r="F346" s="18">
        <f t="shared" si="37"/>
        <v>0</v>
      </c>
      <c r="G346">
        <v>0</v>
      </c>
      <c r="H346" s="19">
        <f t="shared" si="38"/>
        <v>3.5561242839321494E-10</v>
      </c>
    </row>
    <row r="347" spans="1:8" x14ac:dyDescent="0.3">
      <c r="A347" s="1">
        <f t="shared" si="42"/>
        <v>342</v>
      </c>
      <c r="B347" s="9">
        <f t="shared" si="41"/>
        <v>6</v>
      </c>
      <c r="C347" s="1">
        <f t="shared" si="40"/>
        <v>29</v>
      </c>
      <c r="D347" s="19">
        <f t="shared" si="39"/>
        <v>3.5561242839321494E-10</v>
      </c>
      <c r="E347" s="17">
        <f t="shared" si="36"/>
        <v>0</v>
      </c>
      <c r="F347" s="18">
        <f t="shared" si="37"/>
        <v>0</v>
      </c>
      <c r="G347">
        <v>0</v>
      </c>
      <c r="H347" s="19">
        <f t="shared" si="38"/>
        <v>3.5561242839321494E-10</v>
      </c>
    </row>
    <row r="348" spans="1:8" x14ac:dyDescent="0.3">
      <c r="A348" s="1">
        <f t="shared" si="42"/>
        <v>343</v>
      </c>
      <c r="B348" s="9">
        <f t="shared" si="41"/>
        <v>7</v>
      </c>
      <c r="C348" s="1">
        <f t="shared" si="40"/>
        <v>29</v>
      </c>
      <c r="D348" s="19">
        <f t="shared" si="39"/>
        <v>3.5561242839321494E-10</v>
      </c>
      <c r="E348" s="17">
        <f t="shared" si="36"/>
        <v>0</v>
      </c>
      <c r="F348" s="18">
        <f t="shared" si="37"/>
        <v>0</v>
      </c>
      <c r="G348">
        <v>0</v>
      </c>
      <c r="H348" s="19">
        <f t="shared" si="38"/>
        <v>3.5561242839321494E-10</v>
      </c>
    </row>
    <row r="349" spans="1:8" x14ac:dyDescent="0.3">
      <c r="A349" s="1">
        <f t="shared" si="42"/>
        <v>344</v>
      </c>
      <c r="B349" s="9">
        <f t="shared" si="41"/>
        <v>8</v>
      </c>
      <c r="C349" s="1">
        <f t="shared" si="40"/>
        <v>29</v>
      </c>
      <c r="D349" s="19">
        <f t="shared" si="39"/>
        <v>3.5561242839321494E-10</v>
      </c>
      <c r="E349" s="17">
        <f t="shared" si="36"/>
        <v>0</v>
      </c>
      <c r="F349" s="18">
        <f t="shared" si="37"/>
        <v>0</v>
      </c>
      <c r="G349">
        <v>0</v>
      </c>
      <c r="H349" s="19">
        <f t="shared" si="38"/>
        <v>3.5561242839321494E-10</v>
      </c>
    </row>
    <row r="350" spans="1:8" x14ac:dyDescent="0.3">
      <c r="A350" s="1">
        <f t="shared" si="42"/>
        <v>345</v>
      </c>
      <c r="B350" s="9">
        <f t="shared" si="41"/>
        <v>9</v>
      </c>
      <c r="C350" s="1">
        <f t="shared" si="40"/>
        <v>29</v>
      </c>
      <c r="D350" s="19">
        <f t="shared" si="39"/>
        <v>3.5561242839321494E-10</v>
      </c>
      <c r="E350" s="17">
        <f t="shared" si="36"/>
        <v>0</v>
      </c>
      <c r="F350" s="18">
        <f t="shared" si="37"/>
        <v>0</v>
      </c>
      <c r="G350">
        <v>0</v>
      </c>
      <c r="H350" s="19">
        <f t="shared" si="38"/>
        <v>3.5561242839321494E-10</v>
      </c>
    </row>
    <row r="351" spans="1:8" x14ac:dyDescent="0.3">
      <c r="A351" s="1">
        <f t="shared" si="42"/>
        <v>346</v>
      </c>
      <c r="B351" s="9">
        <f t="shared" si="41"/>
        <v>10</v>
      </c>
      <c r="C351" s="1">
        <f t="shared" si="40"/>
        <v>29</v>
      </c>
      <c r="D351" s="19">
        <f t="shared" si="39"/>
        <v>3.5561242839321494E-10</v>
      </c>
      <c r="E351" s="17">
        <f t="shared" si="36"/>
        <v>0</v>
      </c>
      <c r="F351" s="18">
        <f t="shared" si="37"/>
        <v>0</v>
      </c>
      <c r="G351">
        <v>0</v>
      </c>
      <c r="H351" s="19">
        <f t="shared" si="38"/>
        <v>3.5561242839321494E-10</v>
      </c>
    </row>
    <row r="352" spans="1:8" x14ac:dyDescent="0.3">
      <c r="A352" s="1">
        <f t="shared" si="42"/>
        <v>347</v>
      </c>
      <c r="B352" s="9">
        <f t="shared" si="41"/>
        <v>11</v>
      </c>
      <c r="C352" s="1">
        <f t="shared" si="40"/>
        <v>29</v>
      </c>
      <c r="D352" s="19">
        <f t="shared" si="39"/>
        <v>3.5561242839321494E-10</v>
      </c>
      <c r="E352" s="17">
        <f t="shared" si="36"/>
        <v>0</v>
      </c>
      <c r="F352" s="18">
        <f t="shared" si="37"/>
        <v>0</v>
      </c>
      <c r="G352">
        <v>0</v>
      </c>
      <c r="H352" s="19">
        <f t="shared" si="38"/>
        <v>3.5561242839321494E-10</v>
      </c>
    </row>
    <row r="353" spans="1:8" x14ac:dyDescent="0.3">
      <c r="A353" s="1">
        <f t="shared" si="42"/>
        <v>348</v>
      </c>
      <c r="B353" s="9">
        <f t="shared" si="41"/>
        <v>12</v>
      </c>
      <c r="C353" s="1">
        <f t="shared" si="40"/>
        <v>29</v>
      </c>
      <c r="D353" s="19">
        <f t="shared" si="39"/>
        <v>3.5561242839321494E-10</v>
      </c>
      <c r="E353" s="17">
        <f t="shared" si="36"/>
        <v>0</v>
      </c>
      <c r="F353" s="18">
        <f t="shared" si="37"/>
        <v>0</v>
      </c>
      <c r="G353">
        <v>0</v>
      </c>
      <c r="H353" s="19">
        <f t="shared" si="38"/>
        <v>3.5561242839321494E-10</v>
      </c>
    </row>
    <row r="354" spans="1:8" x14ac:dyDescent="0.3">
      <c r="A354" s="1">
        <f t="shared" si="42"/>
        <v>349</v>
      </c>
      <c r="B354" s="9">
        <f t="shared" si="41"/>
        <v>1</v>
      </c>
      <c r="C354" s="1">
        <f t="shared" si="40"/>
        <v>30</v>
      </c>
      <c r="D354" s="19">
        <f t="shared" si="39"/>
        <v>3.5561242839321494E-10</v>
      </c>
      <c r="E354" s="17">
        <f t="shared" si="36"/>
        <v>0</v>
      </c>
      <c r="F354" s="18">
        <f t="shared" si="37"/>
        <v>0</v>
      </c>
      <c r="G354">
        <v>0</v>
      </c>
      <c r="H354" s="19">
        <f t="shared" si="38"/>
        <v>3.5561242839321494E-10</v>
      </c>
    </row>
    <row r="355" spans="1:8" x14ac:dyDescent="0.3">
      <c r="A355" s="1">
        <f t="shared" si="42"/>
        <v>350</v>
      </c>
      <c r="B355" s="9">
        <f t="shared" si="41"/>
        <v>2</v>
      </c>
      <c r="C355" s="1">
        <f t="shared" si="40"/>
        <v>30</v>
      </c>
      <c r="D355" s="19">
        <f t="shared" si="39"/>
        <v>3.5561242839321494E-10</v>
      </c>
      <c r="E355" s="17">
        <f t="shared" si="36"/>
        <v>0</v>
      </c>
      <c r="F355" s="18">
        <f t="shared" si="37"/>
        <v>0</v>
      </c>
      <c r="G355">
        <v>0</v>
      </c>
      <c r="H355" s="19">
        <f t="shared" si="38"/>
        <v>3.5561242839321494E-10</v>
      </c>
    </row>
    <row r="356" spans="1:8" x14ac:dyDescent="0.3">
      <c r="A356" s="1">
        <f t="shared" si="42"/>
        <v>351</v>
      </c>
      <c r="B356" s="9">
        <f t="shared" si="41"/>
        <v>3</v>
      </c>
      <c r="C356" s="1">
        <f t="shared" si="40"/>
        <v>30</v>
      </c>
      <c r="D356" s="19">
        <f t="shared" si="39"/>
        <v>3.5561242839321494E-10</v>
      </c>
      <c r="E356" s="17">
        <f t="shared" si="36"/>
        <v>0</v>
      </c>
      <c r="F356" s="18">
        <f t="shared" si="37"/>
        <v>0</v>
      </c>
      <c r="G356">
        <v>0</v>
      </c>
      <c r="H356" s="19">
        <f t="shared" si="38"/>
        <v>3.5561242839321494E-10</v>
      </c>
    </row>
    <row r="357" spans="1:8" x14ac:dyDescent="0.3">
      <c r="A357" s="1">
        <f t="shared" si="42"/>
        <v>352</v>
      </c>
      <c r="B357" s="9">
        <f t="shared" si="41"/>
        <v>4</v>
      </c>
      <c r="C357" s="1">
        <f t="shared" si="40"/>
        <v>30</v>
      </c>
      <c r="D357" s="19">
        <f t="shared" si="39"/>
        <v>3.5561242839321494E-10</v>
      </c>
      <c r="E357" s="17">
        <f t="shared" si="36"/>
        <v>0</v>
      </c>
      <c r="F357" s="18">
        <f t="shared" si="37"/>
        <v>0</v>
      </c>
      <c r="G357">
        <v>0</v>
      </c>
      <c r="H357" s="19">
        <f t="shared" si="38"/>
        <v>3.5561242839321494E-10</v>
      </c>
    </row>
    <row r="358" spans="1:8" x14ac:dyDescent="0.3">
      <c r="A358" s="1">
        <f t="shared" si="42"/>
        <v>353</v>
      </c>
      <c r="B358" s="9">
        <f t="shared" si="41"/>
        <v>5</v>
      </c>
      <c r="C358" s="1">
        <f t="shared" si="40"/>
        <v>30</v>
      </c>
      <c r="D358" s="19">
        <f t="shared" si="39"/>
        <v>3.5561242839321494E-10</v>
      </c>
      <c r="E358" s="17">
        <f t="shared" si="36"/>
        <v>0</v>
      </c>
      <c r="F358" s="18">
        <f t="shared" si="37"/>
        <v>0</v>
      </c>
      <c r="G358">
        <v>0</v>
      </c>
      <c r="H358" s="19">
        <f t="shared" si="38"/>
        <v>3.5561242839321494E-10</v>
      </c>
    </row>
    <row r="359" spans="1:8" x14ac:dyDescent="0.3">
      <c r="A359" s="1">
        <f t="shared" si="42"/>
        <v>354</v>
      </c>
      <c r="B359" s="9">
        <f t="shared" si="41"/>
        <v>6</v>
      </c>
      <c r="C359" s="1">
        <f t="shared" si="40"/>
        <v>30</v>
      </c>
      <c r="D359" s="19">
        <f t="shared" si="39"/>
        <v>3.5561242839321494E-10</v>
      </c>
      <c r="E359" s="17">
        <f t="shared" si="36"/>
        <v>0</v>
      </c>
      <c r="F359" s="18">
        <f t="shared" si="37"/>
        <v>0</v>
      </c>
      <c r="G359">
        <v>0</v>
      </c>
      <c r="H359" s="19">
        <f t="shared" si="38"/>
        <v>3.5561242839321494E-10</v>
      </c>
    </row>
    <row r="360" spans="1:8" x14ac:dyDescent="0.3">
      <c r="A360" s="1">
        <f t="shared" si="42"/>
        <v>355</v>
      </c>
      <c r="B360" s="9">
        <f t="shared" si="41"/>
        <v>7</v>
      </c>
      <c r="C360" s="1">
        <f t="shared" si="40"/>
        <v>30</v>
      </c>
      <c r="D360" s="19">
        <f t="shared" si="39"/>
        <v>3.5561242839321494E-10</v>
      </c>
      <c r="E360" s="17">
        <f t="shared" si="36"/>
        <v>0</v>
      </c>
      <c r="F360" s="18">
        <f t="shared" si="37"/>
        <v>0</v>
      </c>
      <c r="G360">
        <v>0</v>
      </c>
      <c r="H360" s="19">
        <f t="shared" si="38"/>
        <v>3.5561242839321494E-10</v>
      </c>
    </row>
    <row r="361" spans="1:8" x14ac:dyDescent="0.3">
      <c r="A361" s="1">
        <f t="shared" si="42"/>
        <v>356</v>
      </c>
      <c r="B361" s="9">
        <f t="shared" si="41"/>
        <v>8</v>
      </c>
      <c r="C361" s="1">
        <f t="shared" si="40"/>
        <v>30</v>
      </c>
      <c r="D361" s="19">
        <f t="shared" si="39"/>
        <v>3.5561242839321494E-10</v>
      </c>
      <c r="E361" s="17">
        <f t="shared" si="36"/>
        <v>0</v>
      </c>
      <c r="F361" s="18">
        <f t="shared" si="37"/>
        <v>0</v>
      </c>
      <c r="G361">
        <v>0</v>
      </c>
      <c r="H361" s="19">
        <f t="shared" si="38"/>
        <v>3.5561242839321494E-10</v>
      </c>
    </row>
    <row r="362" spans="1:8" x14ac:dyDescent="0.3">
      <c r="A362" s="1">
        <f t="shared" si="42"/>
        <v>357</v>
      </c>
      <c r="B362" s="9">
        <f t="shared" si="41"/>
        <v>9</v>
      </c>
      <c r="C362" s="1">
        <f t="shared" si="40"/>
        <v>30</v>
      </c>
      <c r="D362" s="19">
        <f t="shared" si="39"/>
        <v>3.5561242839321494E-10</v>
      </c>
      <c r="E362" s="17">
        <f t="shared" si="36"/>
        <v>0</v>
      </c>
      <c r="F362" s="18">
        <f t="shared" si="37"/>
        <v>0</v>
      </c>
      <c r="G362">
        <v>0</v>
      </c>
      <c r="H362" s="19">
        <f t="shared" si="38"/>
        <v>3.5561242839321494E-10</v>
      </c>
    </row>
    <row r="363" spans="1:8" x14ac:dyDescent="0.3">
      <c r="A363" s="1">
        <f t="shared" si="42"/>
        <v>358</v>
      </c>
      <c r="B363" s="9">
        <f t="shared" si="41"/>
        <v>10</v>
      </c>
      <c r="C363" s="1">
        <f t="shared" si="40"/>
        <v>30</v>
      </c>
      <c r="D363" s="19">
        <f t="shared" si="39"/>
        <v>3.5561242839321494E-10</v>
      </c>
      <c r="E363" s="17">
        <f t="shared" si="36"/>
        <v>0</v>
      </c>
      <c r="F363" s="18">
        <f t="shared" si="37"/>
        <v>0</v>
      </c>
      <c r="G363">
        <v>0</v>
      </c>
      <c r="H363" s="19">
        <f t="shared" si="38"/>
        <v>3.5561242839321494E-10</v>
      </c>
    </row>
    <row r="364" spans="1:8" x14ac:dyDescent="0.3">
      <c r="A364" s="1">
        <f t="shared" si="42"/>
        <v>359</v>
      </c>
      <c r="B364" s="9">
        <f t="shared" si="41"/>
        <v>11</v>
      </c>
      <c r="C364" s="1">
        <f t="shared" si="40"/>
        <v>30</v>
      </c>
      <c r="D364" s="19">
        <f t="shared" si="39"/>
        <v>3.5561242839321494E-10</v>
      </c>
      <c r="E364" s="17">
        <f t="shared" si="36"/>
        <v>0</v>
      </c>
      <c r="F364" s="18">
        <f t="shared" si="37"/>
        <v>0</v>
      </c>
      <c r="G364">
        <v>0</v>
      </c>
      <c r="H364" s="19">
        <f t="shared" si="38"/>
        <v>3.5561242839321494E-10</v>
      </c>
    </row>
    <row r="365" spans="1:8" x14ac:dyDescent="0.3">
      <c r="A365" s="1">
        <f t="shared" si="42"/>
        <v>360</v>
      </c>
      <c r="B365" s="9">
        <f t="shared" si="41"/>
        <v>12</v>
      </c>
      <c r="C365" s="1">
        <f t="shared" si="40"/>
        <v>30</v>
      </c>
      <c r="D365" s="19">
        <f t="shared" si="39"/>
        <v>3.5561242839321494E-10</v>
      </c>
      <c r="E365" s="17">
        <f t="shared" si="36"/>
        <v>0</v>
      </c>
      <c r="F365" s="18">
        <f t="shared" si="37"/>
        <v>0</v>
      </c>
      <c r="G365">
        <v>0</v>
      </c>
      <c r="H365" s="19">
        <f t="shared" si="38"/>
        <v>3.5561242839321494E-10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1084-6F4D-483D-9545-19A98FD49A94}">
  <dimension ref="A1:S474"/>
  <sheetViews>
    <sheetView workbookViewId="0">
      <selection activeCell="G26" sqref="G26"/>
    </sheetView>
  </sheetViews>
  <sheetFormatPr defaultRowHeight="14.4" x14ac:dyDescent="0.3"/>
  <cols>
    <col min="4" max="4" width="15.6640625" customWidth="1"/>
    <col min="5" max="5" width="13.5546875" customWidth="1"/>
    <col min="6" max="6" width="18.88671875" bestFit="1" customWidth="1"/>
    <col min="7" max="8" width="18.88671875" customWidth="1"/>
    <col min="9" max="9" width="19.5546875" customWidth="1"/>
    <col min="10" max="10" width="17.44140625" bestFit="1" customWidth="1"/>
    <col min="11" max="11" width="8.44140625" customWidth="1"/>
    <col min="12" max="12" width="3.109375" style="16" customWidth="1"/>
    <col min="14" max="14" width="16.6640625" customWidth="1"/>
    <col min="15" max="16" width="12.44140625" customWidth="1"/>
  </cols>
  <sheetData>
    <row r="1" spans="1:19" ht="18" x14ac:dyDescent="0.35">
      <c r="A1" s="14" t="s">
        <v>65</v>
      </c>
      <c r="J1" s="19"/>
    </row>
    <row r="2" spans="1:19" x14ac:dyDescent="0.3">
      <c r="J2" s="19"/>
      <c r="M2" s="13"/>
    </row>
    <row r="3" spans="1:19" x14ac:dyDescent="0.3">
      <c r="A3" s="13" t="s">
        <v>24</v>
      </c>
      <c r="I3" s="19"/>
      <c r="M3" s="13" t="s">
        <v>22</v>
      </c>
    </row>
    <row r="4" spans="1:19" x14ac:dyDescent="0.3">
      <c r="D4" s="2" t="s">
        <v>2</v>
      </c>
      <c r="E4" s="2"/>
      <c r="F4" s="2"/>
      <c r="G4" s="2"/>
      <c r="H4" s="2" t="s">
        <v>59</v>
      </c>
      <c r="I4" s="2"/>
      <c r="J4" s="2" t="s">
        <v>3</v>
      </c>
      <c r="K4" s="2"/>
      <c r="M4" s="15"/>
      <c r="N4" s="15" t="s">
        <v>31</v>
      </c>
      <c r="O4" s="10">
        <v>0.06</v>
      </c>
      <c r="P4" s="1" t="s">
        <v>0</v>
      </c>
      <c r="R4" s="15" t="s">
        <v>54</v>
      </c>
      <c r="S4" s="20">
        <v>85</v>
      </c>
    </row>
    <row r="5" spans="1:19" x14ac:dyDescent="0.3">
      <c r="A5" s="1" t="s">
        <v>9</v>
      </c>
      <c r="B5" s="9" t="s">
        <v>20</v>
      </c>
      <c r="C5" s="1" t="s">
        <v>10</v>
      </c>
      <c r="D5" s="2" t="s">
        <v>11</v>
      </c>
      <c r="E5" s="2" t="s">
        <v>32</v>
      </c>
      <c r="F5" s="2" t="s">
        <v>28</v>
      </c>
      <c r="G5" s="2" t="s">
        <v>56</v>
      </c>
      <c r="H5" s="2" t="s">
        <v>58</v>
      </c>
      <c r="I5" s="2" t="s">
        <v>60</v>
      </c>
      <c r="J5" s="2" t="s">
        <v>11</v>
      </c>
      <c r="K5" s="2"/>
      <c r="M5" s="15"/>
      <c r="N5" s="15" t="s">
        <v>46</v>
      </c>
      <c r="O5" s="37" t="s">
        <v>64</v>
      </c>
      <c r="P5" s="1"/>
      <c r="R5" s="15" t="s">
        <v>55</v>
      </c>
      <c r="S5" s="32" t="s">
        <v>50</v>
      </c>
    </row>
    <row r="6" spans="1:19" x14ac:dyDescent="0.3">
      <c r="A6" s="1">
        <v>1</v>
      </c>
      <c r="B6" s="1">
        <v>1</v>
      </c>
      <c r="C6" s="1">
        <v>1</v>
      </c>
      <c r="D6" s="19">
        <f ca="1">O8</f>
        <v>126928.63779719031</v>
      </c>
      <c r="E6" s="17">
        <f ca="1">D6*($O$4/$O$6)</f>
        <v>634.64318898595161</v>
      </c>
      <c r="F6" s="39">
        <f>-$O$10</f>
        <v>-2000</v>
      </c>
      <c r="G6" s="38">
        <f ca="1">IF(B6=12,IFERROR(OFFSET($N$25,MATCH($S$4+C6,$N$26:$N$141,0),MATCH($S$5,$O$25:$P$25,0)),1),0)</f>
        <v>0</v>
      </c>
      <c r="H6" s="34">
        <f>1</f>
        <v>1</v>
      </c>
      <c r="I6" s="35">
        <f>F6*H6/(1+$O$4/$O$6)^A6</f>
        <v>-1990.0497512437812</v>
      </c>
      <c r="J6" s="19">
        <f ca="1">D6+E6+F6*H6</f>
        <v>125563.28098617627</v>
      </c>
      <c r="K6" s="36"/>
      <c r="N6" s="15" t="s">
        <v>25</v>
      </c>
      <c r="O6" s="20">
        <v>12</v>
      </c>
      <c r="P6" s="15" t="s">
        <v>30</v>
      </c>
    </row>
    <row r="7" spans="1:19" ht="15" thickBot="1" x14ac:dyDescent="0.35">
      <c r="A7" s="1">
        <f t="shared" ref="A7:B22" si="0">A6+1</f>
        <v>2</v>
      </c>
      <c r="B7" s="1">
        <f t="shared" si="0"/>
        <v>2</v>
      </c>
      <c r="C7" s="1">
        <v>1</v>
      </c>
      <c r="D7" s="19">
        <f ca="1">J6</f>
        <v>125563.28098617627</v>
      </c>
      <c r="E7" s="17">
        <f t="shared" ref="E7:E70" ca="1" si="1">D7*($O$4/$O$6)</f>
        <v>627.81640493088139</v>
      </c>
      <c r="F7" s="39">
        <f>-$O$10</f>
        <v>-2000</v>
      </c>
      <c r="G7" s="34">
        <f ca="1">IF(B7=12,IFERROR(OFFSET($N$25,MATCH($S$4+C7,$N$26:$N$141,0),MATCH($S$5,$O$25:$P$25,0)),1),0)</f>
        <v>0</v>
      </c>
      <c r="H7" s="34">
        <f t="shared" ref="H7:H70" ca="1" si="2">H6*(1-G6)</f>
        <v>1</v>
      </c>
      <c r="I7" s="35">
        <f ca="1">F7*H7/(1+$O$4/$O$6)^A7</f>
        <v>-1980.1490062127179</v>
      </c>
      <c r="J7" s="19">
        <f ca="1">D7+E7+F7*H7</f>
        <v>124191.09739110715</v>
      </c>
      <c r="K7" s="36"/>
      <c r="N7" s="15" t="s">
        <v>26</v>
      </c>
      <c r="O7" s="15" t="s">
        <v>28</v>
      </c>
      <c r="P7" s="15"/>
    </row>
    <row r="8" spans="1:19" ht="15" thickBot="1" x14ac:dyDescent="0.35">
      <c r="A8" s="1">
        <f t="shared" si="0"/>
        <v>3</v>
      </c>
      <c r="B8" s="1">
        <f t="shared" si="0"/>
        <v>3</v>
      </c>
      <c r="C8" s="1">
        <v>1</v>
      </c>
      <c r="D8" s="19">
        <f t="shared" ref="D8:D71" ca="1" si="3">J7</f>
        <v>124191.09739110715</v>
      </c>
      <c r="E8" s="17">
        <f t="shared" ca="1" si="1"/>
        <v>620.95548695553578</v>
      </c>
      <c r="F8" s="39">
        <f>-$O$10</f>
        <v>-2000</v>
      </c>
      <c r="G8" s="34">
        <f ca="1">IF(B8=12,IFERROR(OFFSET($N$25,MATCH($S$4+C8,$N$26:$N$141,0),MATCH($S$5,$O$25:$P$25,0)),1),0)</f>
        <v>0</v>
      </c>
      <c r="H8" s="34">
        <f t="shared" ca="1" si="2"/>
        <v>1</v>
      </c>
      <c r="I8" s="35">
        <f ca="1">F8*H8/(1+$O$4/$O$6)^A8</f>
        <v>-1970.2975186196202</v>
      </c>
      <c r="J8" s="19">
        <f ca="1">D8+E8+F8*H8</f>
        <v>122812.05287806268</v>
      </c>
      <c r="K8" s="36"/>
      <c r="N8" s="15" t="s">
        <v>27</v>
      </c>
      <c r="O8" s="56">
        <f ca="1">-SUM(I6:I425)</f>
        <v>126928.63779719031</v>
      </c>
    </row>
    <row r="9" spans="1:19" ht="15" thickBot="1" x14ac:dyDescent="0.35">
      <c r="A9" s="1">
        <f t="shared" si="0"/>
        <v>4</v>
      </c>
      <c r="B9" s="1">
        <f t="shared" si="0"/>
        <v>4</v>
      </c>
      <c r="C9" s="1">
        <v>1</v>
      </c>
      <c r="D9" s="19">
        <f t="shared" ca="1" si="3"/>
        <v>122812.05287806268</v>
      </c>
      <c r="E9" s="17">
        <f t="shared" ca="1" si="1"/>
        <v>614.06026439031336</v>
      </c>
      <c r="F9" s="39">
        <f>-$O$10</f>
        <v>-2000</v>
      </c>
      <c r="G9" s="34">
        <f ca="1">IF(B9=12,IFERROR(OFFSET($N$25,MATCH($S$4+C9,$N$26:$N$141,0),MATCH($S$5,$O$25:$P$25,0)),1),0)</f>
        <v>0</v>
      </c>
      <c r="H9" s="34">
        <f t="shared" ca="1" si="2"/>
        <v>1</v>
      </c>
      <c r="I9" s="35">
        <f ca="1">F9*H9/(1+$O$4/$O$6)^A9</f>
        <v>-1960.4950434026077</v>
      </c>
      <c r="J9" s="19">
        <f ca="1">D9+E9+F9*H9</f>
        <v>121426.11314245299</v>
      </c>
      <c r="K9" s="36"/>
      <c r="N9" s="15" t="s">
        <v>29</v>
      </c>
      <c r="O9">
        <v>0</v>
      </c>
      <c r="P9" s="15" t="s">
        <v>1</v>
      </c>
    </row>
    <row r="10" spans="1:19" ht="15" thickBot="1" x14ac:dyDescent="0.35">
      <c r="A10" s="1">
        <f t="shared" si="0"/>
        <v>5</v>
      </c>
      <c r="B10" s="1">
        <f t="shared" si="0"/>
        <v>5</v>
      </c>
      <c r="C10" s="1">
        <v>1</v>
      </c>
      <c r="D10" s="19">
        <f t="shared" ca="1" si="3"/>
        <v>121426.11314245299</v>
      </c>
      <c r="E10" s="17">
        <f t="shared" ca="1" si="1"/>
        <v>607.13056571226491</v>
      </c>
      <c r="F10" s="39">
        <f>-$O$10</f>
        <v>-2000</v>
      </c>
      <c r="G10" s="34">
        <f ca="1">IF(B10=12,IFERROR(OFFSET($N$25,MATCH($S$4+C10,$N$26:$N$141,0),MATCH($S$5,$O$25:$P$25,0)),1),0)</f>
        <v>0</v>
      </c>
      <c r="H10" s="34">
        <f t="shared" ca="1" si="2"/>
        <v>1</v>
      </c>
      <c r="I10" s="35">
        <f ca="1">F10*H10/(1+$O$4/$O$6)^A10</f>
        <v>-1950.7413367190129</v>
      </c>
      <c r="J10" s="19">
        <f ca="1">D10+E10+F10*H10</f>
        <v>120033.24370816526</v>
      </c>
      <c r="K10" s="36"/>
      <c r="N10" s="15" t="s">
        <v>28</v>
      </c>
      <c r="O10" s="40">
        <v>2000</v>
      </c>
    </row>
    <row r="11" spans="1:19" x14ac:dyDescent="0.3">
      <c r="A11" s="1">
        <f t="shared" si="0"/>
        <v>6</v>
      </c>
      <c r="B11" s="1">
        <f t="shared" si="0"/>
        <v>6</v>
      </c>
      <c r="C11" s="1">
        <v>1</v>
      </c>
      <c r="D11" s="19">
        <f t="shared" ca="1" si="3"/>
        <v>120033.24370816526</v>
      </c>
      <c r="E11" s="17">
        <f t="shared" ca="1" si="1"/>
        <v>600.16621854082632</v>
      </c>
      <c r="F11" s="39">
        <f>-$O$10</f>
        <v>-2000</v>
      </c>
      <c r="G11" s="34">
        <f ca="1">IF(B11=12,IFERROR(OFFSET($N$25,MATCH($S$4+C11,$N$26:$N$141,0),MATCH($S$5,$O$25:$P$25,0)),1),0)</f>
        <v>0</v>
      </c>
      <c r="H11" s="34">
        <f t="shared" ca="1" si="2"/>
        <v>1</v>
      </c>
      <c r="I11" s="35">
        <f ca="1">F11*H11/(1+$O$4/$O$6)^A11</f>
        <v>-1941.0361559393166</v>
      </c>
      <c r="J11" s="19">
        <f ca="1">D11+E11+F11*H11</f>
        <v>118633.40992670608</v>
      </c>
      <c r="K11" s="36"/>
    </row>
    <row r="12" spans="1:19" x14ac:dyDescent="0.3">
      <c r="A12" s="1">
        <f t="shared" si="0"/>
        <v>7</v>
      </c>
      <c r="B12" s="1">
        <f t="shared" si="0"/>
        <v>7</v>
      </c>
      <c r="C12" s="1">
        <v>1</v>
      </c>
      <c r="D12" s="19">
        <f t="shared" ca="1" si="3"/>
        <v>118633.40992670608</v>
      </c>
      <c r="E12" s="17">
        <f t="shared" ca="1" si="1"/>
        <v>593.16704963353038</v>
      </c>
      <c r="F12" s="39">
        <f>-$O$10</f>
        <v>-2000</v>
      </c>
      <c r="G12" s="34">
        <f ca="1">IF(B12=12,IFERROR(OFFSET($N$25,MATCH($S$4+C12,$N$26:$N$141,0),MATCH($S$5,$O$25:$P$25,0)),1),0)</f>
        <v>0</v>
      </c>
      <c r="H12" s="34">
        <f t="shared" ca="1" si="2"/>
        <v>1</v>
      </c>
      <c r="I12" s="35">
        <f ca="1">F12*H12/(1+$O$4/$O$6)^A12</f>
        <v>-1931.3792596411113</v>
      </c>
      <c r="J12" s="19">
        <f ca="1">D12+E12+F12*H12</f>
        <v>117226.57697633961</v>
      </c>
      <c r="K12" s="36"/>
    </row>
    <row r="13" spans="1:19" x14ac:dyDescent="0.3">
      <c r="A13" s="1">
        <f t="shared" si="0"/>
        <v>8</v>
      </c>
      <c r="B13" s="1">
        <f t="shared" si="0"/>
        <v>8</v>
      </c>
      <c r="C13" s="1">
        <v>1</v>
      </c>
      <c r="D13" s="19">
        <f t="shared" ca="1" si="3"/>
        <v>117226.57697633961</v>
      </c>
      <c r="E13" s="17">
        <f t="shared" ca="1" si="1"/>
        <v>586.13288488169803</v>
      </c>
      <c r="F13" s="39">
        <f>-$O$10</f>
        <v>-2000</v>
      </c>
      <c r="G13" s="34">
        <f ca="1">IF(B13=12,IFERROR(OFFSET($N$25,MATCH($S$4+C13,$N$26:$N$141,0),MATCH($S$5,$O$25:$P$25,0)),1),0)</f>
        <v>0</v>
      </c>
      <c r="H13" s="34">
        <f t="shared" ca="1" si="2"/>
        <v>1</v>
      </c>
      <c r="I13" s="35">
        <f ca="1">F13*H13/(1+$O$4/$O$6)^A13</f>
        <v>-1921.7704076030959</v>
      </c>
      <c r="J13" s="19">
        <f ca="1">D13+E13+F13*H13</f>
        <v>115812.7098612213</v>
      </c>
      <c r="K13" s="36"/>
      <c r="M13" s="13" t="s">
        <v>39</v>
      </c>
    </row>
    <row r="14" spans="1:19" x14ac:dyDescent="0.3">
      <c r="A14" s="1">
        <f t="shared" si="0"/>
        <v>9</v>
      </c>
      <c r="B14" s="1">
        <f t="shared" si="0"/>
        <v>9</v>
      </c>
      <c r="C14" s="1">
        <v>1</v>
      </c>
      <c r="D14" s="19">
        <f t="shared" ca="1" si="3"/>
        <v>115812.7098612213</v>
      </c>
      <c r="E14" s="17">
        <f t="shared" ca="1" si="1"/>
        <v>579.06354930610655</v>
      </c>
      <c r="F14" s="39">
        <f>-$O$10</f>
        <v>-2000</v>
      </c>
      <c r="G14" s="34">
        <f ca="1">IF(B14=12,IFERROR(OFFSET($N$25,MATCH($S$4+C14,$N$26:$N$141,0),MATCH($S$5,$O$25:$P$25,0)),1),0)</f>
        <v>0</v>
      </c>
      <c r="H14" s="34">
        <f t="shared" ca="1" si="2"/>
        <v>1</v>
      </c>
      <c r="I14" s="35">
        <f ca="1">F14*H14/(1+$O$4/$O$6)^A14</f>
        <v>-1912.2093607991005</v>
      </c>
      <c r="J14" s="19">
        <f ca="1">D14+E14+F14*H14</f>
        <v>114391.77341052741</v>
      </c>
      <c r="K14" s="36"/>
      <c r="M14" s="15" t="s">
        <v>35</v>
      </c>
      <c r="N14" s="15" t="s">
        <v>63</v>
      </c>
    </row>
    <row r="15" spans="1:19" x14ac:dyDescent="0.3">
      <c r="A15" s="1">
        <f t="shared" si="0"/>
        <v>10</v>
      </c>
      <c r="B15" s="1">
        <f t="shared" si="0"/>
        <v>10</v>
      </c>
      <c r="C15" s="1">
        <v>1</v>
      </c>
      <c r="D15" s="19">
        <f t="shared" ca="1" si="3"/>
        <v>114391.77341052741</v>
      </c>
      <c r="E15" s="17">
        <f t="shared" ca="1" si="1"/>
        <v>571.95886705263706</v>
      </c>
      <c r="F15" s="39">
        <f>-$O$10</f>
        <v>-2000</v>
      </c>
      <c r="G15" s="34">
        <f ca="1">IF(B15=12,IFERROR(OFFSET($N$25,MATCH($S$4+C15,$N$26:$N$141,0),MATCH($S$5,$O$25:$P$25,0)),1),0)</f>
        <v>0</v>
      </c>
      <c r="H15" s="34">
        <f t="shared" ca="1" si="2"/>
        <v>1</v>
      </c>
      <c r="I15" s="35">
        <f ca="1">F15*H15/(1+$O$4/$O$6)^A15</f>
        <v>-1902.6958813921403</v>
      </c>
      <c r="J15" s="19">
        <f ca="1">D15+E15+F15*H15</f>
        <v>112963.73227758006</v>
      </c>
      <c r="K15" s="36"/>
      <c r="M15" s="15" t="s">
        <v>36</v>
      </c>
      <c r="N15" s="15" t="s">
        <v>57</v>
      </c>
    </row>
    <row r="16" spans="1:19" x14ac:dyDescent="0.3">
      <c r="A16" s="1">
        <f t="shared" si="0"/>
        <v>11</v>
      </c>
      <c r="B16" s="1">
        <f t="shared" si="0"/>
        <v>11</v>
      </c>
      <c r="C16" s="1">
        <v>1</v>
      </c>
      <c r="D16" s="19">
        <f t="shared" ca="1" si="3"/>
        <v>112963.73227758006</v>
      </c>
      <c r="E16" s="17">
        <f t="shared" ca="1" si="1"/>
        <v>564.81866138790031</v>
      </c>
      <c r="F16" s="39">
        <f>-$O$10</f>
        <v>-2000</v>
      </c>
      <c r="G16" s="34">
        <f ca="1">IF(B16=12,IFERROR(OFFSET($N$25,MATCH($S$4+C16,$N$26:$N$141,0),MATCH($S$5,$O$25:$P$25,0)),1),0)</f>
        <v>0</v>
      </c>
      <c r="H16" s="34">
        <f t="shared" ca="1" si="2"/>
        <v>1</v>
      </c>
      <c r="I16" s="35">
        <f ca="1">F16*H16/(1+$O$4/$O$6)^A16</f>
        <v>-1893.229732728498</v>
      </c>
      <c r="J16" s="19">
        <f ca="1">D16+E16+F16*H16</f>
        <v>111528.55093896795</v>
      </c>
      <c r="K16" s="36"/>
      <c r="M16" s="15" t="s">
        <v>37</v>
      </c>
      <c r="N16" s="15" t="s">
        <v>67</v>
      </c>
    </row>
    <row r="17" spans="1:16" x14ac:dyDescent="0.3">
      <c r="A17" s="1">
        <f t="shared" si="0"/>
        <v>12</v>
      </c>
      <c r="B17" s="1">
        <f t="shared" si="0"/>
        <v>12</v>
      </c>
      <c r="C17" s="1">
        <v>1</v>
      </c>
      <c r="D17" s="19">
        <f t="shared" ca="1" si="3"/>
        <v>111528.55093896795</v>
      </c>
      <c r="E17" s="17">
        <f t="shared" ca="1" si="1"/>
        <v>557.64275469483971</v>
      </c>
      <c r="F17" s="39">
        <f>-$O$10</f>
        <v>-2000</v>
      </c>
      <c r="G17" s="34">
        <f ca="1">IF(B17=12,IFERROR(OFFSET($N$25,MATCH($S$4+C17,$N$26:$N$141,0),MATCH($S$5,$O$25:$P$25,0)),1),0)</f>
        <v>8.2516500000000007E-2</v>
      </c>
      <c r="H17" s="34">
        <f ca="1">H16*(1-G16)</f>
        <v>1</v>
      </c>
      <c r="I17" s="35">
        <f ca="1">F17*H17/(1+$O$4/$O$6)^A17</f>
        <v>-1883.8106793318393</v>
      </c>
      <c r="J17" s="19">
        <f ca="1">D17+E17+F17*H17</f>
        <v>110086.19369366279</v>
      </c>
      <c r="K17" s="36"/>
      <c r="M17" s="15" t="s">
        <v>66</v>
      </c>
      <c r="N17" s="15" t="s">
        <v>53</v>
      </c>
    </row>
    <row r="18" spans="1:16" x14ac:dyDescent="0.3">
      <c r="A18" s="1">
        <f t="shared" si="0"/>
        <v>13</v>
      </c>
      <c r="B18" s="9">
        <f>B6</f>
        <v>1</v>
      </c>
      <c r="C18" s="1">
        <f t="shared" ref="C18:C81" si="4">C6+1</f>
        <v>2</v>
      </c>
      <c r="D18" s="19">
        <f t="shared" ca="1" si="3"/>
        <v>110086.19369366279</v>
      </c>
      <c r="E18" s="17">
        <f t="shared" ca="1" si="1"/>
        <v>550.43096846831395</v>
      </c>
      <c r="F18" s="39">
        <f>-$O$10</f>
        <v>-2000</v>
      </c>
      <c r="G18" s="34">
        <f ca="1">IF(B18=12,IFERROR(OFFSET($N$25,MATCH($S$4+C18,$N$26:$N$141,0),MATCH($S$5,$O$25:$P$25,0)),1),0)</f>
        <v>0</v>
      </c>
      <c r="H18" s="34">
        <f t="shared" ref="H18:H81" ca="1" si="5">H17*(1-G17)</f>
        <v>0.91748350000000001</v>
      </c>
      <c r="I18" s="35">
        <f ca="1">F18*H18/(1+$O$4/$O$6)^A18</f>
        <v>-1719.7663834932875</v>
      </c>
      <c r="J18" s="19">
        <f ca="1">D18+E18+F18*H18</f>
        <v>108801.6576621311</v>
      </c>
      <c r="K18" s="36"/>
      <c r="M18" s="15"/>
      <c r="N18" s="15"/>
    </row>
    <row r="19" spans="1:16" x14ac:dyDescent="0.3">
      <c r="A19" s="1">
        <f t="shared" si="0"/>
        <v>14</v>
      </c>
      <c r="B19" s="9">
        <f t="shared" ref="B19:B82" si="6">B7</f>
        <v>2</v>
      </c>
      <c r="C19" s="1">
        <f t="shared" si="4"/>
        <v>2</v>
      </c>
      <c r="D19" s="19">
        <f t="shared" ca="1" si="3"/>
        <v>108801.6576621311</v>
      </c>
      <c r="E19" s="17">
        <f t="shared" ca="1" si="1"/>
        <v>544.00828831065553</v>
      </c>
      <c r="F19" s="39">
        <f>-$O$10</f>
        <v>-2000</v>
      </c>
      <c r="G19" s="34">
        <f ca="1">IF(B19=12,IFERROR(OFFSET($N$25,MATCH($S$4+C19,$N$26:$N$141,0),MATCH($S$5,$O$25:$P$25,0)),1),0)</f>
        <v>0</v>
      </c>
      <c r="H19" s="34">
        <f t="shared" ca="1" si="5"/>
        <v>0.91748350000000001</v>
      </c>
      <c r="I19" s="35">
        <f ca="1">F19*H19/(1+$O$4/$O$6)^A19</f>
        <v>-1711.2103318341171</v>
      </c>
      <c r="J19" s="19">
        <f ca="1">D19+E19+F19*H19</f>
        <v>107510.69895044174</v>
      </c>
      <c r="K19" s="36"/>
      <c r="M19" s="15"/>
      <c r="N19" s="15"/>
    </row>
    <row r="20" spans="1:16" x14ac:dyDescent="0.3">
      <c r="A20" s="1">
        <f t="shared" si="0"/>
        <v>15</v>
      </c>
      <c r="B20" s="9">
        <f t="shared" si="6"/>
        <v>3</v>
      </c>
      <c r="C20" s="1">
        <f t="shared" si="4"/>
        <v>2</v>
      </c>
      <c r="D20" s="19">
        <f t="shared" ca="1" si="3"/>
        <v>107510.69895044174</v>
      </c>
      <c r="E20" s="17">
        <f t="shared" ca="1" si="1"/>
        <v>537.55349475220874</v>
      </c>
      <c r="F20" s="39">
        <f>-$O$10</f>
        <v>-2000</v>
      </c>
      <c r="G20" s="34">
        <f ca="1">IF(B20=12,IFERROR(OFFSET($N$25,MATCH($S$4+C20,$N$26:$N$141,0),MATCH($S$5,$O$25:$P$25,0)),1),0)</f>
        <v>0</v>
      </c>
      <c r="H20" s="34">
        <f t="shared" ca="1" si="5"/>
        <v>0.91748350000000001</v>
      </c>
      <c r="I20" s="35">
        <f ca="1">F20*H20/(1+$O$4/$O$6)^A20</f>
        <v>-1702.6968475961369</v>
      </c>
      <c r="J20" s="19">
        <f ca="1">D20+E20+F20*H20</f>
        <v>106213.28544519395</v>
      </c>
      <c r="K20" s="36"/>
    </row>
    <row r="21" spans="1:16" x14ac:dyDescent="0.3">
      <c r="A21" s="1">
        <f t="shared" si="0"/>
        <v>16</v>
      </c>
      <c r="B21" s="9">
        <f t="shared" si="6"/>
        <v>4</v>
      </c>
      <c r="C21" s="1">
        <f t="shared" si="4"/>
        <v>2</v>
      </c>
      <c r="D21" s="19">
        <f t="shared" ca="1" si="3"/>
        <v>106213.28544519395</v>
      </c>
      <c r="E21" s="17">
        <f t="shared" ca="1" si="1"/>
        <v>531.06642722596973</v>
      </c>
      <c r="F21" s="39">
        <f>-$O$10</f>
        <v>-2000</v>
      </c>
      <c r="G21" s="34">
        <f ca="1">IF(B21=12,IFERROR(OFFSET($N$25,MATCH($S$4+C21,$N$26:$N$141,0),MATCH($S$5,$O$25:$P$25,0)),1),0)</f>
        <v>0</v>
      </c>
      <c r="H21" s="34">
        <f t="shared" ca="1" si="5"/>
        <v>0.91748350000000001</v>
      </c>
      <c r="I21" s="35">
        <f ca="1">F21*H21/(1+$O$4/$O$6)^A21</f>
        <v>-1694.2257190011314</v>
      </c>
      <c r="J21" s="19">
        <f ca="1">D21+E21+F21*H21</f>
        <v>104909.38487241992</v>
      </c>
      <c r="K21" s="36"/>
    </row>
    <row r="22" spans="1:16" x14ac:dyDescent="0.3">
      <c r="A22" s="1">
        <f t="shared" si="0"/>
        <v>17</v>
      </c>
      <c r="B22" s="9">
        <f t="shared" si="6"/>
        <v>5</v>
      </c>
      <c r="C22" s="1">
        <f t="shared" si="4"/>
        <v>2</v>
      </c>
      <c r="D22" s="19">
        <f t="shared" ca="1" si="3"/>
        <v>104909.38487241992</v>
      </c>
      <c r="E22" s="17">
        <f t="shared" ca="1" si="1"/>
        <v>524.54692436209962</v>
      </c>
      <c r="F22" s="39">
        <f>-$O$10</f>
        <v>-2000</v>
      </c>
      <c r="G22" s="34">
        <f ca="1">IF(B22=12,IFERROR(OFFSET($N$25,MATCH($S$4+C22,$N$26:$N$141,0),MATCH($S$5,$O$25:$P$25,0)),1),0)</f>
        <v>0</v>
      </c>
      <c r="H22" s="34">
        <f t="shared" ca="1" si="5"/>
        <v>0.91748350000000001</v>
      </c>
      <c r="I22" s="35">
        <f ca="1">F22*H22/(1+$O$4/$O$6)^A22</f>
        <v>-1685.796735324509</v>
      </c>
      <c r="J22" s="19">
        <f ca="1">D22+E22+F22*H22</f>
        <v>103598.96479678202</v>
      </c>
      <c r="K22" s="36"/>
    </row>
    <row r="23" spans="1:16" x14ac:dyDescent="0.3">
      <c r="A23" s="1">
        <f t="shared" ref="A23:A86" si="7">A22+1</f>
        <v>18</v>
      </c>
      <c r="B23" s="9">
        <f t="shared" si="6"/>
        <v>6</v>
      </c>
      <c r="C23" s="1">
        <f t="shared" si="4"/>
        <v>2</v>
      </c>
      <c r="D23" s="19">
        <f t="shared" ca="1" si="3"/>
        <v>103598.96479678202</v>
      </c>
      <c r="E23" s="17">
        <f t="shared" ca="1" si="1"/>
        <v>517.99482398391012</v>
      </c>
      <c r="F23" s="39">
        <f>-$O$10</f>
        <v>-2000</v>
      </c>
      <c r="G23" s="34">
        <f ca="1">IF(B23=12,IFERROR(OFFSET($N$25,MATCH($S$4+C23,$N$26:$N$141,0),MATCH($S$5,$O$25:$P$25,0)),1),0)</f>
        <v>0</v>
      </c>
      <c r="H23" s="34">
        <f t="shared" ca="1" si="5"/>
        <v>0.91748350000000001</v>
      </c>
      <c r="I23" s="35">
        <f ca="1">F23*H23/(1+$O$4/$O$6)^A23</f>
        <v>-1677.4096868900592</v>
      </c>
      <c r="J23" s="19">
        <f ca="1">D23+E23+F23*H23</f>
        <v>102281.99262076593</v>
      </c>
      <c r="K23" s="36"/>
      <c r="M23" s="13" t="s">
        <v>48</v>
      </c>
    </row>
    <row r="24" spans="1:16" x14ac:dyDescent="0.3">
      <c r="A24" s="1">
        <f t="shared" si="7"/>
        <v>19</v>
      </c>
      <c r="B24" s="9">
        <f t="shared" si="6"/>
        <v>7</v>
      </c>
      <c r="C24" s="1">
        <f t="shared" si="4"/>
        <v>2</v>
      </c>
      <c r="D24" s="19">
        <f t="shared" ca="1" si="3"/>
        <v>102281.99262076593</v>
      </c>
      <c r="E24" s="17">
        <f t="shared" ca="1" si="1"/>
        <v>511.40996310382968</v>
      </c>
      <c r="F24" s="39">
        <f>-$O$10</f>
        <v>-2000</v>
      </c>
      <c r="G24" s="34">
        <f ca="1">IF(B24=12,IFERROR(OFFSET($N$25,MATCH($S$4+C24,$N$26:$N$141,0),MATCH($S$5,$O$25:$P$25,0)),1),0)</f>
        <v>0</v>
      </c>
      <c r="H24" s="34">
        <f t="shared" ca="1" si="5"/>
        <v>0.91748350000000001</v>
      </c>
      <c r="I24" s="35">
        <f ca="1">F24*H24/(1+$O$4/$O$6)^A24</f>
        <v>-1669.0643650647355</v>
      </c>
      <c r="J24" s="19">
        <f ca="1">D24+E24+F24*H24</f>
        <v>100958.43558386975</v>
      </c>
      <c r="K24" s="36"/>
    </row>
    <row r="25" spans="1:16" x14ac:dyDescent="0.3">
      <c r="A25" s="1">
        <f t="shared" si="7"/>
        <v>20</v>
      </c>
      <c r="B25" s="9">
        <f t="shared" si="6"/>
        <v>8</v>
      </c>
      <c r="C25" s="1">
        <f t="shared" si="4"/>
        <v>2</v>
      </c>
      <c r="D25" s="19">
        <f t="shared" ca="1" si="3"/>
        <v>100958.43558386975</v>
      </c>
      <c r="E25" s="17">
        <f t="shared" ca="1" si="1"/>
        <v>504.79217791934877</v>
      </c>
      <c r="F25" s="39">
        <f>-$O$10</f>
        <v>-2000</v>
      </c>
      <c r="G25" s="34">
        <f ca="1">IF(B25=12,IFERROR(OFFSET($N$25,MATCH($S$4+C25,$N$26:$N$141,0),MATCH($S$5,$O$25:$P$25,0)),1),0)</f>
        <v>0</v>
      </c>
      <c r="H25" s="34">
        <f t="shared" ca="1" si="5"/>
        <v>0.91748350000000001</v>
      </c>
      <c r="I25" s="35">
        <f ca="1">F25*H25/(1+$O$4/$O$6)^A25</f>
        <v>-1660.7605622534684</v>
      </c>
      <c r="J25" s="19">
        <f ca="1">D25+E25+F25*H25</f>
        <v>99628.26076178909</v>
      </c>
      <c r="K25" s="36"/>
      <c r="N25" s="23" t="s">
        <v>49</v>
      </c>
      <c r="O25" s="28" t="s">
        <v>50</v>
      </c>
      <c r="P25" s="28" t="s">
        <v>51</v>
      </c>
    </row>
    <row r="26" spans="1:16" x14ac:dyDescent="0.3">
      <c r="A26" s="1">
        <f t="shared" si="7"/>
        <v>21</v>
      </c>
      <c r="B26" s="9">
        <f t="shared" si="6"/>
        <v>9</v>
      </c>
      <c r="C26" s="1">
        <f t="shared" si="4"/>
        <v>2</v>
      </c>
      <c r="D26" s="19">
        <f t="shared" ca="1" si="3"/>
        <v>99628.26076178909</v>
      </c>
      <c r="E26" s="17">
        <f t="shared" ca="1" si="1"/>
        <v>498.14130380894545</v>
      </c>
      <c r="F26" s="39">
        <f>-$O$10</f>
        <v>-2000</v>
      </c>
      <c r="G26" s="34">
        <f ca="1">IF(B26=12,IFERROR(OFFSET($N$25,MATCH($S$4+C26,$N$26:$N$141,0),MATCH($S$5,$O$25:$P$25,0)),1),0)</f>
        <v>0</v>
      </c>
      <c r="H26" s="34">
        <f t="shared" ca="1" si="5"/>
        <v>0.91748350000000001</v>
      </c>
      <c r="I26" s="35">
        <f ca="1">F26*H26/(1+$O$4/$O$6)^A26</f>
        <v>-1652.4980718939989</v>
      </c>
      <c r="J26" s="19">
        <f ca="1">D26+E26+F26*H26</f>
        <v>98291.435065598038</v>
      </c>
      <c r="K26" s="36"/>
      <c r="N26" s="24">
        <v>0</v>
      </c>
      <c r="O26" s="25">
        <v>1.7830000000000001E-3</v>
      </c>
      <c r="P26" s="29">
        <v>1.8010000000000001E-3</v>
      </c>
    </row>
    <row r="27" spans="1:16" x14ac:dyDescent="0.3">
      <c r="A27" s="1">
        <f t="shared" si="7"/>
        <v>22</v>
      </c>
      <c r="B27" s="9">
        <f t="shared" si="6"/>
        <v>10</v>
      </c>
      <c r="C27" s="1">
        <f t="shared" si="4"/>
        <v>2</v>
      </c>
      <c r="D27" s="19">
        <f t="shared" ca="1" si="3"/>
        <v>98291.435065598038</v>
      </c>
      <c r="E27" s="17">
        <f t="shared" ca="1" si="1"/>
        <v>491.45717532799017</v>
      </c>
      <c r="F27" s="39">
        <f>-$O$10</f>
        <v>-2000</v>
      </c>
      <c r="G27" s="34">
        <f ca="1">IF(B27=12,IFERROR(OFFSET($N$25,MATCH($S$4+C27,$N$26:$N$141,0),MATCH($S$5,$O$25:$P$25,0)),1),0)</f>
        <v>0</v>
      </c>
      <c r="H27" s="34">
        <f t="shared" ca="1" si="5"/>
        <v>0.91748350000000001</v>
      </c>
      <c r="I27" s="35">
        <f ca="1">F27*H27/(1+$O$4/$O$6)^A27</f>
        <v>-1644.2766884517405</v>
      </c>
      <c r="J27" s="19">
        <f ca="1">D27+E27+F27*H27</f>
        <v>96947.925240926023</v>
      </c>
      <c r="K27" s="36"/>
      <c r="N27" s="24">
        <v>1</v>
      </c>
      <c r="O27" s="25">
        <v>4.46E-4</v>
      </c>
      <c r="P27" s="30">
        <v>4.4999999999999999E-4</v>
      </c>
    </row>
    <row r="28" spans="1:16" x14ac:dyDescent="0.3">
      <c r="A28" s="1">
        <f t="shared" si="7"/>
        <v>23</v>
      </c>
      <c r="B28" s="9">
        <f t="shared" si="6"/>
        <v>11</v>
      </c>
      <c r="C28" s="1">
        <f t="shared" si="4"/>
        <v>2</v>
      </c>
      <c r="D28" s="19">
        <f t="shared" ca="1" si="3"/>
        <v>96947.925240926023</v>
      </c>
      <c r="E28" s="17">
        <f t="shared" ca="1" si="1"/>
        <v>484.7396262046301</v>
      </c>
      <c r="F28" s="39">
        <f>-$O$10</f>
        <v>-2000</v>
      </c>
      <c r="G28" s="34">
        <f ca="1">IF(B28=12,IFERROR(OFFSET($N$25,MATCH($S$4+C28,$N$26:$N$141,0),MATCH($S$5,$O$25:$P$25,0)),1),0)</f>
        <v>0</v>
      </c>
      <c r="H28" s="34">
        <f t="shared" ca="1" si="5"/>
        <v>0.91748350000000001</v>
      </c>
      <c r="I28" s="35">
        <f ca="1">F28*H28/(1+$O$4/$O$6)^A28</f>
        <v>-1636.0962074146676</v>
      </c>
      <c r="J28" s="19">
        <f ca="1">D28+E28+F28*H28</f>
        <v>95597.697867130642</v>
      </c>
      <c r="K28" s="36"/>
      <c r="N28" s="24">
        <v>2</v>
      </c>
      <c r="O28" s="25">
        <v>3.0600000000000001E-4</v>
      </c>
      <c r="P28" s="30">
        <v>2.8699999999999998E-4</v>
      </c>
    </row>
    <row r="29" spans="1:16" x14ac:dyDescent="0.3">
      <c r="A29" s="1">
        <f t="shared" si="7"/>
        <v>24</v>
      </c>
      <c r="B29" s="9">
        <f t="shared" si="6"/>
        <v>12</v>
      </c>
      <c r="C29" s="1">
        <f t="shared" si="4"/>
        <v>2</v>
      </c>
      <c r="D29" s="19">
        <f t="shared" ca="1" si="3"/>
        <v>95597.697867130642</v>
      </c>
      <c r="E29" s="17">
        <f t="shared" ca="1" si="1"/>
        <v>477.98848933565324</v>
      </c>
      <c r="F29" s="39">
        <f>-$O$10</f>
        <v>-2000</v>
      </c>
      <c r="G29" s="34">
        <f ca="1">IF(B29=12,IFERROR(OFFSET($N$25,MATCH($S$4+C29,$N$26:$N$141,0),MATCH($S$5,$O$25:$P$25,0)),1),0)</f>
        <v>9.3305299999999994E-2</v>
      </c>
      <c r="H29" s="34">
        <f t="shared" ca="1" si="5"/>
        <v>0.91748350000000001</v>
      </c>
      <c r="I29" s="35">
        <f ca="1">F29*H29/(1+$O$4/$O$6)^A29</f>
        <v>-1627.9564252882262</v>
      </c>
      <c r="J29" s="19">
        <f ca="1">D29+E29+F29*H29</f>
        <v>94240.719356466288</v>
      </c>
      <c r="K29" s="36"/>
      <c r="N29" s="24">
        <v>3</v>
      </c>
      <c r="O29" s="25">
        <v>2.5399999999999999E-4</v>
      </c>
      <c r="P29" s="30">
        <v>1.9900000000000001E-4</v>
      </c>
    </row>
    <row r="30" spans="1:16" x14ac:dyDescent="0.3">
      <c r="A30" s="1">
        <f t="shared" si="7"/>
        <v>25</v>
      </c>
      <c r="B30" s="9">
        <f t="shared" si="6"/>
        <v>1</v>
      </c>
      <c r="C30" s="1">
        <f t="shared" si="4"/>
        <v>3</v>
      </c>
      <c r="D30" s="19">
        <f t="shared" ca="1" si="3"/>
        <v>94240.719356466288</v>
      </c>
      <c r="E30" s="17">
        <f t="shared" ca="1" si="1"/>
        <v>471.20359678233143</v>
      </c>
      <c r="F30" s="39">
        <f>-$O$10</f>
        <v>-2000</v>
      </c>
      <c r="G30" s="34">
        <f ca="1">IF(B30=12,IFERROR(OFFSET($N$25,MATCH($S$4+C30,$N$26:$N$141,0),MATCH($S$5,$O$25:$P$25,0)),1),0)</f>
        <v>0</v>
      </c>
      <c r="H30" s="34">
        <f t="shared" ca="1" si="5"/>
        <v>0.83187742678745003</v>
      </c>
      <c r="I30" s="35">
        <f ca="1">F30*H30/(1+$O$4/$O$6)^A30</f>
        <v>-1468.7158832236628</v>
      </c>
      <c r="J30" s="19">
        <f ca="1">D30+E30+F30*H30</f>
        <v>93048.168099673727</v>
      </c>
      <c r="K30" s="36"/>
      <c r="N30" s="24">
        <v>4</v>
      </c>
      <c r="O30" s="25">
        <v>1.93E-4</v>
      </c>
      <c r="P30" s="30">
        <v>1.5200000000000001E-4</v>
      </c>
    </row>
    <row r="31" spans="1:16" x14ac:dyDescent="0.3">
      <c r="A31" s="1">
        <f t="shared" si="7"/>
        <v>26</v>
      </c>
      <c r="B31" s="9">
        <f t="shared" si="6"/>
        <v>2</v>
      </c>
      <c r="C31" s="1">
        <f t="shared" si="4"/>
        <v>3</v>
      </c>
      <c r="D31" s="19">
        <f t="shared" ca="1" si="3"/>
        <v>93048.168099673727</v>
      </c>
      <c r="E31" s="17">
        <f t="shared" ca="1" si="1"/>
        <v>465.24084049836864</v>
      </c>
      <c r="F31" s="39">
        <f>-$O$10</f>
        <v>-2000</v>
      </c>
      <c r="G31" s="34">
        <f ca="1">IF(B31=12,IFERROR(OFFSET($N$25,MATCH($S$4+C31,$N$26:$N$141,0),MATCH($S$5,$O$25:$P$25,0)),1),0)</f>
        <v>0</v>
      </c>
      <c r="H31" s="34">
        <f t="shared" ca="1" si="5"/>
        <v>0.83187742678745003</v>
      </c>
      <c r="I31" s="35">
        <f ca="1">F31*H31/(1+$O$4/$O$6)^A31</f>
        <v>-1461.4088390285203</v>
      </c>
      <c r="J31" s="19">
        <f ca="1">D31+E31+F31*H31</f>
        <v>91849.654086597206</v>
      </c>
      <c r="K31" s="36"/>
      <c r="N31" s="24">
        <v>5</v>
      </c>
      <c r="O31" s="25">
        <v>1.8599999999999999E-4</v>
      </c>
      <c r="P31" s="30">
        <v>1.3899999999999999E-4</v>
      </c>
    </row>
    <row r="32" spans="1:16" x14ac:dyDescent="0.3">
      <c r="A32" s="1">
        <f t="shared" si="7"/>
        <v>27</v>
      </c>
      <c r="B32" s="9">
        <f t="shared" si="6"/>
        <v>3</v>
      </c>
      <c r="C32" s="1">
        <f t="shared" si="4"/>
        <v>3</v>
      </c>
      <c r="D32" s="19">
        <f t="shared" ca="1" si="3"/>
        <v>91849.654086597206</v>
      </c>
      <c r="E32" s="17">
        <f t="shared" ca="1" si="1"/>
        <v>459.24827043298603</v>
      </c>
      <c r="F32" s="39">
        <f>-$O$10</f>
        <v>-2000</v>
      </c>
      <c r="G32" s="34">
        <f ca="1">IF(B32=12,IFERROR(OFFSET($N$25,MATCH($S$4+C32,$N$26:$N$141,0),MATCH($S$5,$O$25:$P$25,0)),1),0)</f>
        <v>0</v>
      </c>
      <c r="H32" s="34">
        <f t="shared" ca="1" si="5"/>
        <v>0.83187742678745003</v>
      </c>
      <c r="I32" s="35">
        <f ca="1">F32*H32/(1+$O$4/$O$6)^A32</f>
        <v>-1454.138148287085</v>
      </c>
      <c r="J32" s="19">
        <f ca="1">D32+E32+F32*H32</f>
        <v>90645.1475034553</v>
      </c>
      <c r="K32" s="36"/>
      <c r="N32" s="24">
        <v>6</v>
      </c>
      <c r="O32" s="25">
        <v>1.84E-4</v>
      </c>
      <c r="P32" s="30">
        <v>1.2999999999999999E-4</v>
      </c>
    </row>
    <row r="33" spans="1:16" x14ac:dyDescent="0.3">
      <c r="A33" s="1">
        <f t="shared" si="7"/>
        <v>28</v>
      </c>
      <c r="B33" s="9">
        <f t="shared" si="6"/>
        <v>4</v>
      </c>
      <c r="C33" s="1">
        <f t="shared" si="4"/>
        <v>3</v>
      </c>
      <c r="D33" s="19">
        <f t="shared" ca="1" si="3"/>
        <v>90645.1475034553</v>
      </c>
      <c r="E33" s="17">
        <f t="shared" ca="1" si="1"/>
        <v>453.22573751727651</v>
      </c>
      <c r="F33" s="39">
        <f>-$O$10</f>
        <v>-2000</v>
      </c>
      <c r="G33" s="34">
        <f ca="1">IF(B33=12,IFERROR(OFFSET($N$25,MATCH($S$4+C33,$N$26:$N$141,0),MATCH($S$5,$O$25:$P$25,0)),1),0)</f>
        <v>0</v>
      </c>
      <c r="H33" s="34">
        <f t="shared" ca="1" si="5"/>
        <v>0.83187742678745003</v>
      </c>
      <c r="I33" s="35">
        <f ca="1">F33*H33/(1+$O$4/$O$6)^A33</f>
        <v>-1446.9036301364033</v>
      </c>
      <c r="J33" s="19">
        <f ca="1">D33+E33+F33*H33</f>
        <v>89434.618387397684</v>
      </c>
      <c r="K33" s="36"/>
      <c r="N33" s="24">
        <v>7</v>
      </c>
      <c r="O33" s="25">
        <v>1.7699999999999999E-4</v>
      </c>
      <c r="P33" s="30">
        <v>1.22E-4</v>
      </c>
    </row>
    <row r="34" spans="1:16" x14ac:dyDescent="0.3">
      <c r="A34" s="1">
        <f t="shared" si="7"/>
        <v>29</v>
      </c>
      <c r="B34" s="9">
        <f t="shared" si="6"/>
        <v>5</v>
      </c>
      <c r="C34" s="1">
        <f t="shared" si="4"/>
        <v>3</v>
      </c>
      <c r="D34" s="19">
        <f t="shared" ca="1" si="3"/>
        <v>89434.618387397684</v>
      </c>
      <c r="E34" s="17">
        <f t="shared" ca="1" si="1"/>
        <v>447.17309193698844</v>
      </c>
      <c r="F34" s="39">
        <f>-$O$10</f>
        <v>-2000</v>
      </c>
      <c r="G34" s="34">
        <f ca="1">IF(B34=12,IFERROR(OFFSET($N$25,MATCH($S$4+C34,$N$26:$N$141,0),MATCH($S$5,$O$25:$P$25,0)),1),0)</f>
        <v>0</v>
      </c>
      <c r="H34" s="34">
        <f t="shared" ca="1" si="5"/>
        <v>0.83187742678745003</v>
      </c>
      <c r="I34" s="35">
        <f ca="1">F34*H34/(1+$O$4/$O$6)^A34</f>
        <v>-1439.705104613337</v>
      </c>
      <c r="J34" s="19">
        <f ca="1">D34+E34+F34*H34</f>
        <v>88218.036625759778</v>
      </c>
      <c r="K34" s="36"/>
      <c r="N34" s="24">
        <v>8</v>
      </c>
      <c r="O34" s="25">
        <v>1.5899999999999999E-4</v>
      </c>
      <c r="P34" s="30">
        <v>1.05E-4</v>
      </c>
    </row>
    <row r="35" spans="1:16" x14ac:dyDescent="0.3">
      <c r="A35" s="1">
        <f t="shared" si="7"/>
        <v>30</v>
      </c>
      <c r="B35" s="9">
        <f t="shared" si="6"/>
        <v>6</v>
      </c>
      <c r="C35" s="1">
        <f t="shared" si="4"/>
        <v>3</v>
      </c>
      <c r="D35" s="19">
        <f t="shared" ca="1" si="3"/>
        <v>88218.036625759778</v>
      </c>
      <c r="E35" s="17">
        <f t="shared" ca="1" si="1"/>
        <v>441.09018312879891</v>
      </c>
      <c r="F35" s="39">
        <f>-$O$10</f>
        <v>-2000</v>
      </c>
      <c r="G35" s="34">
        <f ca="1">IF(B35=12,IFERROR(OFFSET($N$25,MATCH($S$4+C35,$N$26:$N$141,0),MATCH($S$5,$O$25:$P$25,0)),1),0)</f>
        <v>0</v>
      </c>
      <c r="H35" s="34">
        <f t="shared" ca="1" si="5"/>
        <v>0.83187742678745003</v>
      </c>
      <c r="I35" s="35">
        <f ca="1">F35*H35/(1+$O$4/$O$6)^A35</f>
        <v>-1432.5423926500866</v>
      </c>
      <c r="J35" s="19">
        <f ca="1">D35+E35+F35*H35</f>
        <v>86995.371955313676</v>
      </c>
      <c r="K35" s="36"/>
      <c r="N35" s="24">
        <v>9</v>
      </c>
      <c r="O35" s="25">
        <v>1.4300000000000001E-4</v>
      </c>
      <c r="P35" s="30">
        <v>9.7999999999999997E-5</v>
      </c>
    </row>
    <row r="36" spans="1:16" x14ac:dyDescent="0.3">
      <c r="A36" s="1">
        <f t="shared" si="7"/>
        <v>31</v>
      </c>
      <c r="B36" s="9">
        <f t="shared" si="6"/>
        <v>7</v>
      </c>
      <c r="C36" s="1">
        <f t="shared" si="4"/>
        <v>3</v>
      </c>
      <c r="D36" s="19">
        <f t="shared" ca="1" si="3"/>
        <v>86995.371955313676</v>
      </c>
      <c r="E36" s="17">
        <f t="shared" ca="1" si="1"/>
        <v>434.9768597765684</v>
      </c>
      <c r="F36" s="39">
        <f>-$O$10</f>
        <v>-2000</v>
      </c>
      <c r="G36" s="34">
        <f ca="1">IF(B36=12,IFERROR(OFFSET($N$25,MATCH($S$4+C36,$N$26:$N$141,0),MATCH($S$5,$O$25:$P$25,0)),1),0)</f>
        <v>0</v>
      </c>
      <c r="H36" s="34">
        <f t="shared" ca="1" si="5"/>
        <v>0.83187742678745003</v>
      </c>
      <c r="I36" s="35">
        <f ca="1">F36*H36/(1+$O$4/$O$6)^A36</f>
        <v>-1425.4153160697383</v>
      </c>
      <c r="J36" s="19">
        <f ca="1">D36+E36+F36*H36</f>
        <v>85766.593961515347</v>
      </c>
      <c r="K36" s="36"/>
      <c r="N36" s="24">
        <v>10</v>
      </c>
      <c r="O36" s="25">
        <v>1.26E-4</v>
      </c>
      <c r="P36" s="30">
        <v>9.3999999999999994E-5</v>
      </c>
    </row>
    <row r="37" spans="1:16" x14ac:dyDescent="0.3">
      <c r="A37" s="1">
        <f t="shared" si="7"/>
        <v>32</v>
      </c>
      <c r="B37" s="9">
        <f t="shared" si="6"/>
        <v>8</v>
      </c>
      <c r="C37" s="1">
        <f t="shared" si="4"/>
        <v>3</v>
      </c>
      <c r="D37" s="19">
        <f t="shared" ca="1" si="3"/>
        <v>85766.593961515347</v>
      </c>
      <c r="E37" s="17">
        <f t="shared" ca="1" si="1"/>
        <v>428.83296980757677</v>
      </c>
      <c r="F37" s="39">
        <f>-$O$10</f>
        <v>-2000</v>
      </c>
      <c r="G37" s="34">
        <f ca="1">IF(B37=12,IFERROR(OFFSET($N$25,MATCH($S$4+C37,$N$26:$N$141,0),MATCH($S$5,$O$25:$P$25,0)),1),0)</f>
        <v>0</v>
      </c>
      <c r="H37" s="34">
        <f t="shared" ca="1" si="5"/>
        <v>0.83187742678745003</v>
      </c>
      <c r="I37" s="35">
        <f ca="1">F37*H37/(1+$O$4/$O$6)^A37</f>
        <v>-1418.3236975818293</v>
      </c>
      <c r="J37" s="19">
        <f ca="1">D37+E37+F37*H37</f>
        <v>84531.672077748037</v>
      </c>
      <c r="K37" s="36"/>
      <c r="N37" s="24">
        <v>11</v>
      </c>
      <c r="O37" s="25">
        <v>1.2300000000000001E-4</v>
      </c>
      <c r="P37" s="30">
        <v>9.6000000000000002E-5</v>
      </c>
    </row>
    <row r="38" spans="1:16" x14ac:dyDescent="0.3">
      <c r="A38" s="1">
        <f t="shared" si="7"/>
        <v>33</v>
      </c>
      <c r="B38" s="9">
        <f t="shared" si="6"/>
        <v>9</v>
      </c>
      <c r="C38" s="1">
        <f t="shared" si="4"/>
        <v>3</v>
      </c>
      <c r="D38" s="19">
        <f t="shared" ca="1" si="3"/>
        <v>84531.672077748037</v>
      </c>
      <c r="E38" s="17">
        <f t="shared" ca="1" si="1"/>
        <v>422.65836038874022</v>
      </c>
      <c r="F38" s="39">
        <f>-$O$10</f>
        <v>-2000</v>
      </c>
      <c r="G38" s="34">
        <f ca="1">IF(B38=12,IFERROR(OFFSET($N$25,MATCH($S$4+C38,$N$26:$N$141,0),MATCH($S$5,$O$25:$P$25,0)),1),0)</f>
        <v>0</v>
      </c>
      <c r="H38" s="34">
        <f t="shared" ca="1" si="5"/>
        <v>0.83187742678745003</v>
      </c>
      <c r="I38" s="35">
        <f ca="1">F38*H38/(1+$O$4/$O$6)^A38</f>
        <v>-1411.26736077794</v>
      </c>
      <c r="J38" s="19">
        <f ca="1">D38+E38+F38*H38</f>
        <v>83290.575584561884</v>
      </c>
      <c r="K38" s="36"/>
      <c r="N38" s="24">
        <v>12</v>
      </c>
      <c r="O38" s="25">
        <v>1.47E-4</v>
      </c>
      <c r="P38" s="30">
        <v>1.05E-4</v>
      </c>
    </row>
    <row r="39" spans="1:16" x14ac:dyDescent="0.3">
      <c r="A39" s="1">
        <f t="shared" si="7"/>
        <v>34</v>
      </c>
      <c r="B39" s="9">
        <f t="shared" si="6"/>
        <v>10</v>
      </c>
      <c r="C39" s="1">
        <f t="shared" si="4"/>
        <v>3</v>
      </c>
      <c r="D39" s="19">
        <f t="shared" ca="1" si="3"/>
        <v>83290.575584561884</v>
      </c>
      <c r="E39" s="17">
        <f t="shared" ca="1" si="1"/>
        <v>416.45287792280942</v>
      </c>
      <c r="F39" s="39">
        <f>-$O$10</f>
        <v>-2000</v>
      </c>
      <c r="G39" s="34">
        <f ca="1">IF(B39=12,IFERROR(OFFSET($N$25,MATCH($S$4+C39,$N$26:$N$141,0),MATCH($S$5,$O$25:$P$25,0)),1),0)</f>
        <v>0</v>
      </c>
      <c r="H39" s="34">
        <f t="shared" ca="1" si="5"/>
        <v>0.83187742678745003</v>
      </c>
      <c r="I39" s="35">
        <f ca="1">F39*H39/(1+$O$4/$O$6)^A39</f>
        <v>-1404.2461301273036</v>
      </c>
      <c r="J39" s="19">
        <f ca="1">D39+E39+F39*H39</f>
        <v>82043.273608909803</v>
      </c>
      <c r="K39" s="36"/>
      <c r="N39" s="24">
        <v>13</v>
      </c>
      <c r="O39" s="25">
        <v>1.8799999999999999E-4</v>
      </c>
      <c r="P39" s="30">
        <v>1.2E-4</v>
      </c>
    </row>
    <row r="40" spans="1:16" x14ac:dyDescent="0.3">
      <c r="A40" s="1">
        <f t="shared" si="7"/>
        <v>35</v>
      </c>
      <c r="B40" s="9">
        <f t="shared" si="6"/>
        <v>11</v>
      </c>
      <c r="C40" s="1">
        <f t="shared" si="4"/>
        <v>3</v>
      </c>
      <c r="D40" s="19">
        <f t="shared" ca="1" si="3"/>
        <v>82043.273608909803</v>
      </c>
      <c r="E40" s="17">
        <f t="shared" ca="1" si="1"/>
        <v>410.21636804454903</v>
      </c>
      <c r="F40" s="39">
        <f>-$O$10</f>
        <v>-2000</v>
      </c>
      <c r="G40" s="34">
        <f ca="1">IF(B40=12,IFERROR(OFFSET($N$25,MATCH($S$4+C40,$N$26:$N$141,0),MATCH($S$5,$O$25:$P$25,0)),1),0)</f>
        <v>0</v>
      </c>
      <c r="H40" s="34">
        <f t="shared" ca="1" si="5"/>
        <v>0.83187742678745003</v>
      </c>
      <c r="I40" s="35">
        <f ca="1">F40*H40/(1+$O$4/$O$6)^A40</f>
        <v>-1397.2598309724415</v>
      </c>
      <c r="J40" s="19">
        <f ca="1">D40+E40+F40*H40</f>
        <v>80789.735123379462</v>
      </c>
      <c r="K40" s="36"/>
      <c r="N40" s="24">
        <v>14</v>
      </c>
      <c r="O40" s="25">
        <v>2.3599999999999999E-4</v>
      </c>
      <c r="P40" s="30">
        <v>1.46E-4</v>
      </c>
    </row>
    <row r="41" spans="1:16" x14ac:dyDescent="0.3">
      <c r="A41" s="1">
        <f t="shared" si="7"/>
        <v>36</v>
      </c>
      <c r="B41" s="9">
        <f t="shared" si="6"/>
        <v>12</v>
      </c>
      <c r="C41" s="1">
        <f t="shared" si="4"/>
        <v>3</v>
      </c>
      <c r="D41" s="19">
        <f t="shared" ca="1" si="3"/>
        <v>80789.735123379462</v>
      </c>
      <c r="E41" s="17">
        <f t="shared" ca="1" si="1"/>
        <v>403.94867561689733</v>
      </c>
      <c r="F41" s="39">
        <f>-$O$10</f>
        <v>-2000</v>
      </c>
      <c r="G41" s="34">
        <f ca="1">IF(B41=12,IFERROR(OFFSET($N$25,MATCH($S$4+C41,$N$26:$N$141,0),MATCH($S$5,$O$25:$P$25,0)),1),0)</f>
        <v>0.1055857</v>
      </c>
      <c r="H41" s="34">
        <f t="shared" ca="1" si="5"/>
        <v>0.83187742678745003</v>
      </c>
      <c r="I41" s="35">
        <f ca="1">F41*H41/(1+$O$4/$O$6)^A41</f>
        <v>-1390.3082895248178</v>
      </c>
      <c r="J41" s="19">
        <f ca="1">D41+E41+F41*H41</f>
        <v>79529.92894542146</v>
      </c>
      <c r="K41" s="36"/>
      <c r="N41" s="24">
        <v>15</v>
      </c>
      <c r="O41" s="25">
        <v>2.8200000000000002E-4</v>
      </c>
      <c r="P41" s="30">
        <v>1.74E-4</v>
      </c>
    </row>
    <row r="42" spans="1:16" x14ac:dyDescent="0.3">
      <c r="A42" s="1">
        <f t="shared" si="7"/>
        <v>37</v>
      </c>
      <c r="B42" s="9">
        <f t="shared" si="6"/>
        <v>1</v>
      </c>
      <c r="C42" s="1">
        <f t="shared" si="4"/>
        <v>4</v>
      </c>
      <c r="D42" s="19">
        <f t="shared" ca="1" si="3"/>
        <v>79529.92894542146</v>
      </c>
      <c r="E42" s="17">
        <f t="shared" ca="1" si="1"/>
        <v>397.64964472710733</v>
      </c>
      <c r="F42" s="39">
        <f>-$O$10</f>
        <v>-2000</v>
      </c>
      <c r="G42" s="34">
        <f ca="1">IF(B42=12,IFERROR(OFFSET($N$25,MATCH($S$4+C42,$N$26:$N$141,0),MATCH($S$5,$O$25:$P$25,0)),1),0)</f>
        <v>0</v>
      </c>
      <c r="H42" s="34">
        <f t="shared" ca="1" si="5"/>
        <v>0.74404306636589834</v>
      </c>
      <c r="I42" s="35">
        <f ca="1">F42*H42/(1+$O$4/$O$6)^A42</f>
        <v>-1237.3249906065048</v>
      </c>
      <c r="J42" s="19">
        <f ca="1">D42+E42+F42*H42</f>
        <v>78439.492457416767</v>
      </c>
      <c r="K42" s="36"/>
      <c r="N42" s="24">
        <v>16</v>
      </c>
      <c r="O42" s="25">
        <v>3.2499999999999999E-4</v>
      </c>
      <c r="P42" s="30">
        <v>1.9900000000000001E-4</v>
      </c>
    </row>
    <row r="43" spans="1:16" x14ac:dyDescent="0.3">
      <c r="A43" s="1">
        <f t="shared" si="7"/>
        <v>38</v>
      </c>
      <c r="B43" s="9">
        <f t="shared" si="6"/>
        <v>2</v>
      </c>
      <c r="C43" s="1">
        <f t="shared" si="4"/>
        <v>4</v>
      </c>
      <c r="D43" s="19">
        <f t="shared" ca="1" si="3"/>
        <v>78439.492457416767</v>
      </c>
      <c r="E43" s="17">
        <f t="shared" ca="1" si="1"/>
        <v>392.19746228708385</v>
      </c>
      <c r="F43" s="39">
        <f>-$O$10</f>
        <v>-2000</v>
      </c>
      <c r="G43" s="34">
        <f ca="1">IF(B43=12,IFERROR(OFFSET($N$25,MATCH($S$4+C43,$N$26:$N$141,0),MATCH($S$5,$O$25:$P$25,0)),1),0)</f>
        <v>0</v>
      </c>
      <c r="H43" s="34">
        <f t="shared" ca="1" si="5"/>
        <v>0.74404306636589834</v>
      </c>
      <c r="I43" s="35">
        <f ca="1">F43*H43/(1+$O$4/$O$6)^A43</f>
        <v>-1231.1691448820943</v>
      </c>
      <c r="J43" s="19">
        <f ca="1">D43+E43+F43*H43</f>
        <v>77343.603786972046</v>
      </c>
      <c r="K43" s="36"/>
      <c r="N43" s="24">
        <v>17</v>
      </c>
      <c r="O43" s="25">
        <v>3.6400000000000001E-4</v>
      </c>
      <c r="P43" s="30">
        <v>2.2000000000000001E-4</v>
      </c>
    </row>
    <row r="44" spans="1:16" x14ac:dyDescent="0.3">
      <c r="A44" s="1">
        <f t="shared" si="7"/>
        <v>39</v>
      </c>
      <c r="B44" s="9">
        <f t="shared" si="6"/>
        <v>3</v>
      </c>
      <c r="C44" s="1">
        <f t="shared" si="4"/>
        <v>4</v>
      </c>
      <c r="D44" s="19">
        <f t="shared" ca="1" si="3"/>
        <v>77343.603786972046</v>
      </c>
      <c r="E44" s="17">
        <f t="shared" ca="1" si="1"/>
        <v>386.71801893486025</v>
      </c>
      <c r="F44" s="39">
        <f>-$O$10</f>
        <v>-2000</v>
      </c>
      <c r="G44" s="34">
        <f ca="1">IF(B44=12,IFERROR(OFFSET($N$25,MATCH($S$4+C44,$N$26:$N$141,0),MATCH($S$5,$O$25:$P$25,0)),1),0)</f>
        <v>0</v>
      </c>
      <c r="H44" s="34">
        <f t="shared" ca="1" si="5"/>
        <v>0.74404306636589834</v>
      </c>
      <c r="I44" s="35">
        <f ca="1">F44*H44/(1+$O$4/$O$6)^A44</f>
        <v>-1225.0439252558156</v>
      </c>
      <c r="J44" s="19">
        <f ca="1">D44+E44+F44*H44</f>
        <v>76242.235673175106</v>
      </c>
      <c r="K44" s="36"/>
      <c r="N44" s="24">
        <v>18</v>
      </c>
      <c r="O44" s="25">
        <v>3.9899999999999999E-4</v>
      </c>
      <c r="P44" s="30">
        <v>2.34E-4</v>
      </c>
    </row>
    <row r="45" spans="1:16" x14ac:dyDescent="0.3">
      <c r="A45" s="1">
        <f t="shared" si="7"/>
        <v>40</v>
      </c>
      <c r="B45" s="9">
        <f t="shared" si="6"/>
        <v>4</v>
      </c>
      <c r="C45" s="1">
        <f t="shared" si="4"/>
        <v>4</v>
      </c>
      <c r="D45" s="19">
        <f t="shared" ca="1" si="3"/>
        <v>76242.235673175106</v>
      </c>
      <c r="E45" s="17">
        <f t="shared" ca="1" si="1"/>
        <v>381.21117836587553</v>
      </c>
      <c r="F45" s="39">
        <f>-$O$10</f>
        <v>-2000</v>
      </c>
      <c r="G45" s="34">
        <f ca="1">IF(B45=12,IFERROR(OFFSET($N$25,MATCH($S$4+C45,$N$26:$N$141,0),MATCH($S$5,$O$25:$P$25,0)),1),0)</f>
        <v>0</v>
      </c>
      <c r="H45" s="34">
        <f t="shared" ca="1" si="5"/>
        <v>0.74404306636589834</v>
      </c>
      <c r="I45" s="35">
        <f ca="1">F45*H45/(1+$O$4/$O$6)^A45</f>
        <v>-1218.9491793590205</v>
      </c>
      <c r="J45" s="19">
        <f ca="1">D45+E45+F45*H45</f>
        <v>75135.360718809185</v>
      </c>
      <c r="K45" s="36"/>
      <c r="N45" s="24">
        <v>19</v>
      </c>
      <c r="O45" s="25">
        <v>4.2999999999999999E-4</v>
      </c>
      <c r="P45" s="30">
        <v>2.4499999999999999E-4</v>
      </c>
    </row>
    <row r="46" spans="1:16" x14ac:dyDescent="0.3">
      <c r="A46" s="1">
        <f t="shared" si="7"/>
        <v>41</v>
      </c>
      <c r="B46" s="9">
        <f t="shared" si="6"/>
        <v>5</v>
      </c>
      <c r="C46" s="1">
        <f t="shared" si="4"/>
        <v>4</v>
      </c>
      <c r="D46" s="19">
        <f t="shared" ca="1" si="3"/>
        <v>75135.360718809185</v>
      </c>
      <c r="E46" s="17">
        <f t="shared" ca="1" si="1"/>
        <v>375.67680359404591</v>
      </c>
      <c r="F46" s="39">
        <f>-$O$10</f>
        <v>-2000</v>
      </c>
      <c r="G46" s="34">
        <f ca="1">IF(B46=12,IFERROR(OFFSET($N$25,MATCH($S$4+C46,$N$26:$N$141,0),MATCH($S$5,$O$25:$P$25,0)),1),0)</f>
        <v>0</v>
      </c>
      <c r="H46" s="34">
        <f t="shared" ca="1" si="5"/>
        <v>0.74404306636589834</v>
      </c>
      <c r="I46" s="35">
        <f ca="1">F46*H46/(1+$O$4/$O$6)^A46</f>
        <v>-1212.8847555811151</v>
      </c>
      <c r="J46" s="19">
        <f ca="1">D46+E46+F46*H46</f>
        <v>74022.951389671434</v>
      </c>
      <c r="K46" s="36"/>
      <c r="N46" s="24">
        <v>20</v>
      </c>
      <c r="O46" s="25">
        <v>4.5899999999999999E-4</v>
      </c>
      <c r="P46" s="30">
        <v>2.5300000000000002E-4</v>
      </c>
    </row>
    <row r="47" spans="1:16" x14ac:dyDescent="0.3">
      <c r="A47" s="1">
        <f t="shared" si="7"/>
        <v>42</v>
      </c>
      <c r="B47" s="9">
        <f t="shared" si="6"/>
        <v>6</v>
      </c>
      <c r="C47" s="1">
        <f t="shared" si="4"/>
        <v>4</v>
      </c>
      <c r="D47" s="19">
        <f t="shared" ca="1" si="3"/>
        <v>74022.951389671434</v>
      </c>
      <c r="E47" s="17">
        <f t="shared" ca="1" si="1"/>
        <v>370.11475694835718</v>
      </c>
      <c r="F47" s="39">
        <f>-$O$10</f>
        <v>-2000</v>
      </c>
      <c r="G47" s="34">
        <f ca="1">IF(B47=12,IFERROR(OFFSET($N$25,MATCH($S$4+C47,$N$26:$N$141,0),MATCH($S$5,$O$25:$P$25,0)),1),0)</f>
        <v>0</v>
      </c>
      <c r="H47" s="34">
        <f t="shared" ca="1" si="5"/>
        <v>0.74404306636589834</v>
      </c>
      <c r="I47" s="35">
        <f ca="1">F47*H47/(1+$O$4/$O$6)^A47</f>
        <v>-1206.8505030657864</v>
      </c>
      <c r="J47" s="19">
        <f ca="1">D47+E47+F47*H47</f>
        <v>72904.980013887995</v>
      </c>
      <c r="K47" s="36"/>
      <c r="N47" s="24">
        <v>21</v>
      </c>
      <c r="O47" s="25">
        <v>4.9200000000000003E-4</v>
      </c>
      <c r="P47" s="30">
        <v>2.5999999999999998E-4</v>
      </c>
    </row>
    <row r="48" spans="1:16" x14ac:dyDescent="0.3">
      <c r="A48" s="1">
        <f t="shared" si="7"/>
        <v>43</v>
      </c>
      <c r="B48" s="9">
        <f t="shared" si="6"/>
        <v>7</v>
      </c>
      <c r="C48" s="1">
        <f t="shared" si="4"/>
        <v>4</v>
      </c>
      <c r="D48" s="19">
        <f t="shared" ca="1" si="3"/>
        <v>72904.980013887995</v>
      </c>
      <c r="E48" s="17">
        <f t="shared" ca="1" si="1"/>
        <v>364.52490006943998</v>
      </c>
      <c r="F48" s="39">
        <f>-$O$10</f>
        <v>-2000</v>
      </c>
      <c r="G48" s="34">
        <f ca="1">IF(B48=12,IFERROR(OFFSET($N$25,MATCH($S$4+C48,$N$26:$N$141,0),MATCH($S$5,$O$25:$P$25,0)),1),0)</f>
        <v>0</v>
      </c>
      <c r="H48" s="34">
        <f t="shared" ca="1" si="5"/>
        <v>0.74404306636589834</v>
      </c>
      <c r="I48" s="35">
        <f ca="1">F48*H48/(1+$O$4/$O$6)^A48</f>
        <v>-1200.8462717072503</v>
      </c>
      <c r="J48" s="19">
        <f ca="1">D48+E48+F48*H48</f>
        <v>71781.418781225642</v>
      </c>
      <c r="K48" s="36"/>
      <c r="N48" s="24">
        <v>22</v>
      </c>
      <c r="O48" s="25">
        <v>5.2599999999999999E-4</v>
      </c>
      <c r="P48" s="30">
        <v>2.6600000000000001E-4</v>
      </c>
    </row>
    <row r="49" spans="1:16" x14ac:dyDescent="0.3">
      <c r="A49" s="1">
        <f t="shared" si="7"/>
        <v>44</v>
      </c>
      <c r="B49" s="9">
        <f t="shared" si="6"/>
        <v>8</v>
      </c>
      <c r="C49" s="1">
        <f t="shared" si="4"/>
        <v>4</v>
      </c>
      <c r="D49" s="19">
        <f t="shared" ca="1" si="3"/>
        <v>71781.418781225642</v>
      </c>
      <c r="E49" s="17">
        <f t="shared" ca="1" si="1"/>
        <v>358.90709390612824</v>
      </c>
      <c r="F49" s="39">
        <f>-$O$10</f>
        <v>-2000</v>
      </c>
      <c r="G49" s="34">
        <f ca="1">IF(B49=12,IFERROR(OFFSET($N$25,MATCH($S$4+C49,$N$26:$N$141,0),MATCH($S$5,$O$25:$P$25,0)),1),0)</f>
        <v>0</v>
      </c>
      <c r="H49" s="34">
        <f t="shared" ca="1" si="5"/>
        <v>0.74404306636589834</v>
      </c>
      <c r="I49" s="35">
        <f ca="1">F49*H49/(1+$O$4/$O$6)^A49</f>
        <v>-1194.8719121465178</v>
      </c>
      <c r="J49" s="19">
        <f ca="1">D49+E49+F49*H49</f>
        <v>70652.239742399979</v>
      </c>
      <c r="K49" s="36"/>
      <c r="N49" s="24">
        <v>23</v>
      </c>
      <c r="O49" s="25">
        <v>5.6899999999999995E-4</v>
      </c>
      <c r="P49" s="30">
        <v>2.72E-4</v>
      </c>
    </row>
    <row r="50" spans="1:16" x14ac:dyDescent="0.3">
      <c r="A50" s="1">
        <f t="shared" si="7"/>
        <v>45</v>
      </c>
      <c r="B50" s="9">
        <f t="shared" si="6"/>
        <v>9</v>
      </c>
      <c r="C50" s="1">
        <f t="shared" si="4"/>
        <v>4</v>
      </c>
      <c r="D50" s="19">
        <f t="shared" ca="1" si="3"/>
        <v>70652.239742399979</v>
      </c>
      <c r="E50" s="17">
        <f t="shared" ca="1" si="1"/>
        <v>353.2611987119999</v>
      </c>
      <c r="F50" s="39">
        <f>-$O$10</f>
        <v>-2000</v>
      </c>
      <c r="G50" s="34">
        <f ca="1">IF(B50=12,IFERROR(OFFSET($N$25,MATCH($S$4+C50,$N$26:$N$141,0),MATCH($S$5,$O$25:$P$25,0)),1),0)</f>
        <v>0</v>
      </c>
      <c r="H50" s="34">
        <f t="shared" ca="1" si="5"/>
        <v>0.74404306636589834</v>
      </c>
      <c r="I50" s="35">
        <f ca="1">F50*H50/(1+$O$4/$O$6)^A50</f>
        <v>-1188.9272757676797</v>
      </c>
      <c r="J50" s="19">
        <f ca="1">D50+E50+F50*H50</f>
        <v>69517.414808380185</v>
      </c>
      <c r="K50" s="36"/>
      <c r="N50" s="24">
        <v>24</v>
      </c>
      <c r="O50" s="25">
        <v>6.1600000000000001E-4</v>
      </c>
      <c r="P50" s="30">
        <v>2.7500000000000002E-4</v>
      </c>
    </row>
    <row r="51" spans="1:16" x14ac:dyDescent="0.3">
      <c r="A51" s="1">
        <f t="shared" si="7"/>
        <v>46</v>
      </c>
      <c r="B51" s="9">
        <f t="shared" si="6"/>
        <v>10</v>
      </c>
      <c r="C51" s="1">
        <f t="shared" si="4"/>
        <v>4</v>
      </c>
      <c r="D51" s="19">
        <f t="shared" ca="1" si="3"/>
        <v>69517.414808380185</v>
      </c>
      <c r="E51" s="17">
        <f t="shared" ca="1" si="1"/>
        <v>347.58707404190091</v>
      </c>
      <c r="F51" s="39">
        <f>-$O$10</f>
        <v>-2000</v>
      </c>
      <c r="G51" s="34">
        <f ca="1">IF(B51=12,IFERROR(OFFSET($N$25,MATCH($S$4+C51,$N$26:$N$141,0),MATCH($S$5,$O$25:$P$25,0)),1),0)</f>
        <v>0</v>
      </c>
      <c r="H51" s="34">
        <f t="shared" ca="1" si="5"/>
        <v>0.74404306636589834</v>
      </c>
      <c r="I51" s="35">
        <f ca="1">F51*H51/(1+$O$4/$O$6)^A51</f>
        <v>-1183.0122146942088</v>
      </c>
      <c r="J51" s="19">
        <f ca="1">D51+E51+F51*H51</f>
        <v>68376.915749690292</v>
      </c>
      <c r="K51" s="36"/>
      <c r="N51" s="24">
        <v>25</v>
      </c>
      <c r="O51" s="25">
        <v>6.69E-4</v>
      </c>
      <c r="P51" s="30">
        <v>2.7700000000000001E-4</v>
      </c>
    </row>
    <row r="52" spans="1:16" x14ac:dyDescent="0.3">
      <c r="A52" s="1">
        <f t="shared" si="7"/>
        <v>47</v>
      </c>
      <c r="B52" s="9">
        <f t="shared" si="6"/>
        <v>11</v>
      </c>
      <c r="C52" s="1">
        <f t="shared" si="4"/>
        <v>4</v>
      </c>
      <c r="D52" s="19">
        <f t="shared" ca="1" si="3"/>
        <v>68376.915749690292</v>
      </c>
      <c r="E52" s="17">
        <f t="shared" ca="1" si="1"/>
        <v>341.88457874845147</v>
      </c>
      <c r="F52" s="39">
        <f>-$O$10</f>
        <v>-2000</v>
      </c>
      <c r="G52" s="34">
        <f ca="1">IF(B52=12,IFERROR(OFFSET($N$25,MATCH($S$4+C52,$N$26:$N$141,0),MATCH($S$5,$O$25:$P$25,0)),1),0)</f>
        <v>0</v>
      </c>
      <c r="H52" s="34">
        <f t="shared" ca="1" si="5"/>
        <v>0.74404306636589834</v>
      </c>
      <c r="I52" s="35">
        <f ca="1">F52*H52/(1+$O$4/$O$6)^A52</f>
        <v>-1177.1265817852827</v>
      </c>
      <c r="J52" s="19">
        <f ca="1">D52+E52+F52*H52</f>
        <v>67230.71419570694</v>
      </c>
      <c r="K52" s="36"/>
      <c r="N52" s="24">
        <v>26</v>
      </c>
      <c r="O52" s="25">
        <v>7.2800000000000002E-4</v>
      </c>
      <c r="P52" s="30">
        <v>2.8400000000000002E-4</v>
      </c>
    </row>
    <row r="53" spans="1:16" x14ac:dyDescent="0.3">
      <c r="A53" s="1">
        <f t="shared" si="7"/>
        <v>48</v>
      </c>
      <c r="B53" s="9">
        <f t="shared" si="6"/>
        <v>12</v>
      </c>
      <c r="C53" s="1">
        <f t="shared" si="4"/>
        <v>4</v>
      </c>
      <c r="D53" s="19">
        <f t="shared" ca="1" si="3"/>
        <v>67230.71419570694</v>
      </c>
      <c r="E53" s="17">
        <f t="shared" ca="1" si="1"/>
        <v>336.15357097853473</v>
      </c>
      <c r="F53" s="39">
        <f>-$O$10</f>
        <v>-2000</v>
      </c>
      <c r="G53" s="34">
        <f ca="1">IF(B53=12,IFERROR(OFFSET($N$25,MATCH($S$4+C53,$N$26:$N$141,0),MATCH($S$5,$O$25:$P$25,0)),1),0)</f>
        <v>0.1193302</v>
      </c>
      <c r="H53" s="34">
        <f t="shared" ca="1" si="5"/>
        <v>0.74404306636589834</v>
      </c>
      <c r="I53" s="35">
        <f ca="1">F53*H53/(1+$O$4/$O$6)^A53</f>
        <v>-1171.2702306321223</v>
      </c>
      <c r="J53" s="19">
        <f ca="1">D53+E53+F53*H53</f>
        <v>66078.78163395368</v>
      </c>
      <c r="K53" s="36"/>
      <c r="N53" s="24">
        <v>27</v>
      </c>
      <c r="O53" s="25">
        <v>7.6400000000000003E-4</v>
      </c>
      <c r="P53" s="30">
        <v>2.9E-4</v>
      </c>
    </row>
    <row r="54" spans="1:16" x14ac:dyDescent="0.3">
      <c r="A54" s="1">
        <f t="shared" si="7"/>
        <v>49</v>
      </c>
      <c r="B54" s="9">
        <f t="shared" si="6"/>
        <v>1</v>
      </c>
      <c r="C54" s="1">
        <f t="shared" si="4"/>
        <v>5</v>
      </c>
      <c r="D54" s="19">
        <f t="shared" ca="1" si="3"/>
        <v>66078.78163395368</v>
      </c>
      <c r="E54" s="17">
        <f t="shared" ca="1" si="1"/>
        <v>330.39390816976839</v>
      </c>
      <c r="F54" s="39">
        <f>-$O$10</f>
        <v>-2000</v>
      </c>
      <c r="G54" s="34">
        <f ca="1">IF(B54=12,IFERROR(OFFSET($N$25,MATCH($S$4+C54,$N$26:$N$141,0),MATCH($S$5,$O$25:$P$25,0)),1),0)</f>
        <v>0</v>
      </c>
      <c r="H54" s="34">
        <f t="shared" ca="1" si="5"/>
        <v>0.65525625844784241</v>
      </c>
      <c r="I54" s="35">
        <f ca="1">F54*H54/(1+$O$4/$O$6)^A54</f>
        <v>-1026.3704674196467</v>
      </c>
      <c r="J54" s="19">
        <f ca="1">D54+E54+F54*H54</f>
        <v>65098.663025227768</v>
      </c>
      <c r="K54" s="36"/>
      <c r="N54" s="24">
        <v>28</v>
      </c>
      <c r="O54" s="25">
        <v>7.8899999999999999E-4</v>
      </c>
      <c r="P54" s="30">
        <v>2.9999999999999997E-4</v>
      </c>
    </row>
    <row r="55" spans="1:16" x14ac:dyDescent="0.3">
      <c r="A55" s="1">
        <f t="shared" si="7"/>
        <v>50</v>
      </c>
      <c r="B55" s="9">
        <f t="shared" si="6"/>
        <v>2</v>
      </c>
      <c r="C55" s="1">
        <f t="shared" si="4"/>
        <v>5</v>
      </c>
      <c r="D55" s="19">
        <f t="shared" ca="1" si="3"/>
        <v>65098.663025227768</v>
      </c>
      <c r="E55" s="17">
        <f t="shared" ca="1" si="1"/>
        <v>325.49331512613884</v>
      </c>
      <c r="F55" s="39">
        <f>-$O$10</f>
        <v>-2000</v>
      </c>
      <c r="G55" s="34">
        <f ca="1">IF(B55=12,IFERROR(OFFSET($N$25,MATCH($S$4+C55,$N$26:$N$141,0),MATCH($S$5,$O$25:$P$25,0)),1),0)</f>
        <v>0</v>
      </c>
      <c r="H55" s="34">
        <f t="shared" ca="1" si="5"/>
        <v>0.65525625844784241</v>
      </c>
      <c r="I55" s="35">
        <f ca="1">F55*H55/(1+$O$4/$O$6)^A55</f>
        <v>-1021.264146686216</v>
      </c>
      <c r="J55" s="19">
        <f ca="1">D55+E55+F55*H55</f>
        <v>64113.643823458217</v>
      </c>
      <c r="K55" s="36"/>
      <c r="N55" s="24">
        <v>29</v>
      </c>
      <c r="O55" s="25">
        <v>8.0800000000000002E-4</v>
      </c>
      <c r="P55" s="30">
        <v>3.1300000000000002E-4</v>
      </c>
    </row>
    <row r="56" spans="1:16" x14ac:dyDescent="0.3">
      <c r="A56" s="1">
        <f t="shared" si="7"/>
        <v>51</v>
      </c>
      <c r="B56" s="9">
        <f t="shared" si="6"/>
        <v>3</v>
      </c>
      <c r="C56" s="1">
        <f t="shared" si="4"/>
        <v>5</v>
      </c>
      <c r="D56" s="19">
        <f t="shared" ca="1" si="3"/>
        <v>64113.643823458217</v>
      </c>
      <c r="E56" s="17">
        <f t="shared" ca="1" si="1"/>
        <v>320.56821911729111</v>
      </c>
      <c r="F56" s="39">
        <f>-$O$10</f>
        <v>-2000</v>
      </c>
      <c r="G56" s="34">
        <f ca="1">IF(B56=12,IFERROR(OFFSET($N$25,MATCH($S$4+C56,$N$26:$N$141,0),MATCH($S$5,$O$25:$P$25,0)),1),0)</f>
        <v>0</v>
      </c>
      <c r="H56" s="34">
        <f t="shared" ca="1" si="5"/>
        <v>0.65525625844784241</v>
      </c>
      <c r="I56" s="35">
        <f ca="1">F56*H56/(1+$O$4/$O$6)^A56</f>
        <v>-1016.1832305335483</v>
      </c>
      <c r="J56" s="19">
        <f ca="1">D56+E56+F56*H56</f>
        <v>63123.699525679818</v>
      </c>
      <c r="K56" s="36"/>
      <c r="N56" s="24">
        <v>30</v>
      </c>
      <c r="O56" s="25">
        <v>8.2399999999999997E-4</v>
      </c>
      <c r="P56" s="30">
        <v>3.3300000000000002E-4</v>
      </c>
    </row>
    <row r="57" spans="1:16" x14ac:dyDescent="0.3">
      <c r="A57" s="1">
        <f t="shared" si="7"/>
        <v>52</v>
      </c>
      <c r="B57" s="9">
        <f t="shared" si="6"/>
        <v>4</v>
      </c>
      <c r="C57" s="1">
        <f t="shared" si="4"/>
        <v>5</v>
      </c>
      <c r="D57" s="19">
        <f t="shared" ca="1" si="3"/>
        <v>63123.699525679818</v>
      </c>
      <c r="E57" s="17">
        <f t="shared" ca="1" si="1"/>
        <v>315.6184976283991</v>
      </c>
      <c r="F57" s="39">
        <f>-$O$10</f>
        <v>-2000</v>
      </c>
      <c r="G57" s="34">
        <f ca="1">IF(B57=12,IFERROR(OFFSET($N$25,MATCH($S$4+C57,$N$26:$N$141,0),MATCH($S$5,$O$25:$P$25,0)),1),0)</f>
        <v>0</v>
      </c>
      <c r="H57" s="34">
        <f t="shared" ca="1" si="5"/>
        <v>0.65525625844784241</v>
      </c>
      <c r="I57" s="35">
        <f ca="1">F57*H57/(1+$O$4/$O$6)^A57</f>
        <v>-1011.127592570695</v>
      </c>
      <c r="J57" s="19">
        <f ca="1">D57+E57+F57*H57</f>
        <v>62128.805506412529</v>
      </c>
      <c r="K57" s="36"/>
      <c r="N57" s="24">
        <v>31</v>
      </c>
      <c r="O57" s="25">
        <v>8.34E-4</v>
      </c>
      <c r="P57" s="30">
        <v>3.57E-4</v>
      </c>
    </row>
    <row r="58" spans="1:16" x14ac:dyDescent="0.3">
      <c r="A58" s="1">
        <f t="shared" si="7"/>
        <v>53</v>
      </c>
      <c r="B58" s="9">
        <f t="shared" si="6"/>
        <v>5</v>
      </c>
      <c r="C58" s="1">
        <f t="shared" si="4"/>
        <v>5</v>
      </c>
      <c r="D58" s="19">
        <f t="shared" ca="1" si="3"/>
        <v>62128.805506412529</v>
      </c>
      <c r="E58" s="17">
        <f t="shared" ca="1" si="1"/>
        <v>310.64402753206264</v>
      </c>
      <c r="F58" s="39">
        <f>-$O$10</f>
        <v>-2000</v>
      </c>
      <c r="G58" s="34">
        <f ca="1">IF(B58=12,IFERROR(OFFSET($N$25,MATCH($S$4+C58,$N$26:$N$141,0),MATCH($S$5,$O$25:$P$25,0)),1),0)</f>
        <v>0</v>
      </c>
      <c r="H58" s="34">
        <f t="shared" ca="1" si="5"/>
        <v>0.65525625844784241</v>
      </c>
      <c r="I58" s="35">
        <f ca="1">F58*H58/(1+$O$4/$O$6)^A58</f>
        <v>-1006.0971070355176</v>
      </c>
      <c r="J58" s="19">
        <f ca="1">D58+E58+F58*H58</f>
        <v>61128.937017048906</v>
      </c>
      <c r="K58" s="36"/>
      <c r="N58" s="24">
        <v>32</v>
      </c>
      <c r="O58" s="25">
        <v>8.3799999999999999E-4</v>
      </c>
      <c r="P58" s="30">
        <v>3.7500000000000001E-4</v>
      </c>
    </row>
    <row r="59" spans="1:16" x14ac:dyDescent="0.3">
      <c r="A59" s="1">
        <f t="shared" si="7"/>
        <v>54</v>
      </c>
      <c r="B59" s="9">
        <f t="shared" si="6"/>
        <v>6</v>
      </c>
      <c r="C59" s="1">
        <f t="shared" si="4"/>
        <v>5</v>
      </c>
      <c r="D59" s="19">
        <f t="shared" ca="1" si="3"/>
        <v>61128.937017048906</v>
      </c>
      <c r="E59" s="17">
        <f t="shared" ca="1" si="1"/>
        <v>305.64468508524453</v>
      </c>
      <c r="F59" s="39">
        <f>-$O$10</f>
        <v>-2000</v>
      </c>
      <c r="G59" s="34">
        <f ca="1">IF(B59=12,IFERROR(OFFSET($N$25,MATCH($S$4+C59,$N$26:$N$141,0),MATCH($S$5,$O$25:$P$25,0)),1),0)</f>
        <v>0</v>
      </c>
      <c r="H59" s="34">
        <f t="shared" ca="1" si="5"/>
        <v>0.65525625844784241</v>
      </c>
      <c r="I59" s="35">
        <f ca="1">F59*H59/(1+$O$4/$O$6)^A59</f>
        <v>-1001.09164879156</v>
      </c>
      <c r="J59" s="19">
        <f ca="1">D59+E59+F59*H59</f>
        <v>60124.069185238463</v>
      </c>
      <c r="K59" s="36"/>
      <c r="N59" s="24">
        <v>33</v>
      </c>
      <c r="O59" s="25">
        <v>8.2799999999999996E-4</v>
      </c>
      <c r="P59" s="30">
        <v>3.8999999999999999E-4</v>
      </c>
    </row>
    <row r="60" spans="1:16" x14ac:dyDescent="0.3">
      <c r="A60" s="1">
        <f t="shared" si="7"/>
        <v>55</v>
      </c>
      <c r="B60" s="9">
        <f t="shared" si="6"/>
        <v>7</v>
      </c>
      <c r="C60" s="1">
        <f t="shared" si="4"/>
        <v>5</v>
      </c>
      <c r="D60" s="19">
        <f t="shared" ca="1" si="3"/>
        <v>60124.069185238463</v>
      </c>
      <c r="E60" s="17">
        <f t="shared" ca="1" si="1"/>
        <v>300.62034592619233</v>
      </c>
      <c r="F60" s="39">
        <f>-$O$10</f>
        <v>-2000</v>
      </c>
      <c r="G60" s="34">
        <f ca="1">IF(B60=12,IFERROR(OFFSET($N$25,MATCH($S$4+C60,$N$26:$N$141,0),MATCH($S$5,$O$25:$P$25,0)),1),0)</f>
        <v>0</v>
      </c>
      <c r="H60" s="34">
        <f t="shared" ca="1" si="5"/>
        <v>0.65525625844784241</v>
      </c>
      <c r="I60" s="35">
        <f ca="1">F60*H60/(1+$O$4/$O$6)^A60</f>
        <v>-996.11109332493538</v>
      </c>
      <c r="J60" s="19">
        <f ca="1">D60+E60+F60*H60</f>
        <v>59114.177014268964</v>
      </c>
      <c r="K60" s="36"/>
      <c r="N60" s="24">
        <v>34</v>
      </c>
      <c r="O60" s="25">
        <v>8.0800000000000002E-4</v>
      </c>
      <c r="P60" s="30">
        <v>4.0499999999999998E-4</v>
      </c>
    </row>
    <row r="61" spans="1:16" x14ac:dyDescent="0.3">
      <c r="A61" s="1">
        <f t="shared" si="7"/>
        <v>56</v>
      </c>
      <c r="B61" s="9">
        <f t="shared" si="6"/>
        <v>8</v>
      </c>
      <c r="C61" s="1">
        <f t="shared" si="4"/>
        <v>5</v>
      </c>
      <c r="D61" s="19">
        <f t="shared" ca="1" si="3"/>
        <v>59114.177014268964</v>
      </c>
      <c r="E61" s="17">
        <f t="shared" ca="1" si="1"/>
        <v>295.57088507134483</v>
      </c>
      <c r="F61" s="39">
        <f>-$O$10</f>
        <v>-2000</v>
      </c>
      <c r="G61" s="34">
        <f ca="1">IF(B61=12,IFERROR(OFFSET($N$25,MATCH($S$4+C61,$N$26:$N$141,0),MATCH($S$5,$O$25:$P$25,0)),1),0)</f>
        <v>0</v>
      </c>
      <c r="H61" s="34">
        <f t="shared" ca="1" si="5"/>
        <v>0.65525625844784241</v>
      </c>
      <c r="I61" s="35">
        <f ca="1">F61*H61/(1+$O$4/$O$6)^A61</f>
        <v>-991.15531674122917</v>
      </c>
      <c r="J61" s="19">
        <f ca="1">D61+E61+F61*H61</f>
        <v>58099.235382444618</v>
      </c>
      <c r="K61" s="36"/>
      <c r="N61" s="24">
        <v>35</v>
      </c>
      <c r="O61" s="25">
        <v>7.8899999999999999E-4</v>
      </c>
      <c r="P61" s="30">
        <v>4.2400000000000001E-4</v>
      </c>
    </row>
    <row r="62" spans="1:16" x14ac:dyDescent="0.3">
      <c r="A62" s="1">
        <f t="shared" si="7"/>
        <v>57</v>
      </c>
      <c r="B62" s="9">
        <f t="shared" si="6"/>
        <v>9</v>
      </c>
      <c r="C62" s="1">
        <f t="shared" si="4"/>
        <v>5</v>
      </c>
      <c r="D62" s="19">
        <f t="shared" ca="1" si="3"/>
        <v>58099.235382444618</v>
      </c>
      <c r="E62" s="17">
        <f t="shared" ca="1" si="1"/>
        <v>290.49617691222312</v>
      </c>
      <c r="F62" s="39">
        <f>-$O$10</f>
        <v>-2000</v>
      </c>
      <c r="G62" s="34">
        <f ca="1">IF(B62=12,IFERROR(OFFSET($N$25,MATCH($S$4+C62,$N$26:$N$141,0),MATCH($S$5,$O$25:$P$25,0)),1),0)</f>
        <v>0</v>
      </c>
      <c r="H62" s="34">
        <f t="shared" ca="1" si="5"/>
        <v>0.65525625844784241</v>
      </c>
      <c r="I62" s="35">
        <f ca="1">F62*H62/(1+$O$4/$O$6)^A62</f>
        <v>-986.22419576241737</v>
      </c>
      <c r="J62" s="19">
        <f ca="1">D62+E62+F62*H62</f>
        <v>57079.219042461154</v>
      </c>
      <c r="K62" s="36"/>
      <c r="N62" s="24">
        <v>36</v>
      </c>
      <c r="O62" s="25">
        <v>7.8299999999999995E-4</v>
      </c>
      <c r="P62" s="30">
        <v>4.4700000000000002E-4</v>
      </c>
    </row>
    <row r="63" spans="1:16" x14ac:dyDescent="0.3">
      <c r="A63" s="1">
        <f t="shared" si="7"/>
        <v>58</v>
      </c>
      <c r="B63" s="9">
        <f t="shared" si="6"/>
        <v>10</v>
      </c>
      <c r="C63" s="1">
        <f t="shared" si="4"/>
        <v>5</v>
      </c>
      <c r="D63" s="19">
        <f t="shared" ca="1" si="3"/>
        <v>57079.219042461154</v>
      </c>
      <c r="E63" s="17">
        <f t="shared" ca="1" si="1"/>
        <v>285.3960952123058</v>
      </c>
      <c r="F63" s="39">
        <f>-$O$10</f>
        <v>-2000</v>
      </c>
      <c r="G63" s="34">
        <f ca="1">IF(B63=12,IFERROR(OFFSET($N$25,MATCH($S$4+C63,$N$26:$N$141,0),MATCH($S$5,$O$25:$P$25,0)),1),0)</f>
        <v>0</v>
      </c>
      <c r="H63" s="34">
        <f t="shared" ca="1" si="5"/>
        <v>0.65525625844784241</v>
      </c>
      <c r="I63" s="35">
        <f ca="1">F63*H63/(1+$O$4/$O$6)^A63</f>
        <v>-981.31760772379846</v>
      </c>
      <c r="J63" s="19">
        <f ca="1">D63+E63+F63*H63</f>
        <v>56054.102620777776</v>
      </c>
      <c r="K63" s="36"/>
      <c r="N63" s="24">
        <v>37</v>
      </c>
      <c r="O63" s="25">
        <v>8.0000000000000004E-4</v>
      </c>
      <c r="P63" s="30">
        <v>4.7600000000000002E-4</v>
      </c>
    </row>
    <row r="64" spans="1:16" x14ac:dyDescent="0.3">
      <c r="A64" s="1">
        <f t="shared" si="7"/>
        <v>59</v>
      </c>
      <c r="B64" s="9">
        <f t="shared" si="6"/>
        <v>11</v>
      </c>
      <c r="C64" s="1">
        <f t="shared" si="4"/>
        <v>5</v>
      </c>
      <c r="D64" s="19">
        <f t="shared" ca="1" si="3"/>
        <v>56054.102620777776</v>
      </c>
      <c r="E64" s="17">
        <f t="shared" ca="1" si="1"/>
        <v>280.2705131038889</v>
      </c>
      <c r="F64" s="39">
        <f>-$O$10</f>
        <v>-2000</v>
      </c>
      <c r="G64" s="34">
        <f ca="1">IF(B64=12,IFERROR(OFFSET($N$25,MATCH($S$4+C64,$N$26:$N$141,0),MATCH($S$5,$O$25:$P$25,0)),1),0)</f>
        <v>0</v>
      </c>
      <c r="H64" s="34">
        <f t="shared" ca="1" si="5"/>
        <v>0.65525625844784241</v>
      </c>
      <c r="I64" s="35">
        <f ca="1">F64*H64/(1+$O$4/$O$6)^A64</f>
        <v>-976.43543057094394</v>
      </c>
      <c r="J64" s="19">
        <f ca="1">D64+E64+F64*H64</f>
        <v>55023.860616985978</v>
      </c>
      <c r="K64" s="36"/>
      <c r="N64" s="24">
        <v>38</v>
      </c>
      <c r="O64" s="25">
        <v>8.3699999999999996E-4</v>
      </c>
      <c r="P64" s="30">
        <v>5.1400000000000003E-4</v>
      </c>
    </row>
    <row r="65" spans="1:16" x14ac:dyDescent="0.3">
      <c r="A65" s="1">
        <f t="shared" si="7"/>
        <v>60</v>
      </c>
      <c r="B65" s="9">
        <f t="shared" si="6"/>
        <v>12</v>
      </c>
      <c r="C65" s="1">
        <f t="shared" si="4"/>
        <v>5</v>
      </c>
      <c r="D65" s="19">
        <f t="shared" ca="1" si="3"/>
        <v>55023.860616985978</v>
      </c>
      <c r="E65" s="17">
        <f t="shared" ca="1" si="1"/>
        <v>275.11930308492987</v>
      </c>
      <c r="F65" s="39">
        <f>-$O$10</f>
        <v>-2000</v>
      </c>
      <c r="G65" s="34">
        <f ca="1">IF(B65=12,IFERROR(OFFSET($N$25,MATCH($S$4+C65,$N$26:$N$141,0),MATCH($S$5,$O$25:$P$25,0)),1),0)</f>
        <v>0.13443540000000001</v>
      </c>
      <c r="H65" s="34">
        <f t="shared" ca="1" si="5"/>
        <v>0.65525625844784241</v>
      </c>
      <c r="I65" s="35">
        <f ca="1">F65*H65/(1+$O$4/$O$6)^A65</f>
        <v>-971.5775428566609</v>
      </c>
      <c r="J65" s="19">
        <f ca="1">D65+E65+F65*H65</f>
        <v>53988.467403175222</v>
      </c>
      <c r="K65" s="36"/>
      <c r="N65" s="24">
        <v>39</v>
      </c>
      <c r="O65" s="25">
        <v>8.8900000000000003E-4</v>
      </c>
      <c r="P65" s="30">
        <v>5.5999999999999995E-4</v>
      </c>
    </row>
    <row r="66" spans="1:16" x14ac:dyDescent="0.3">
      <c r="A66" s="1">
        <f t="shared" si="7"/>
        <v>61</v>
      </c>
      <c r="B66" s="9">
        <f t="shared" si="6"/>
        <v>1</v>
      </c>
      <c r="C66" s="1">
        <f t="shared" si="4"/>
        <v>6</v>
      </c>
      <c r="D66" s="19">
        <f t="shared" ca="1" si="3"/>
        <v>53988.467403175222</v>
      </c>
      <c r="E66" s="17">
        <f t="shared" ca="1" si="1"/>
        <v>269.94233701587609</v>
      </c>
      <c r="F66" s="39">
        <f>-$O$10</f>
        <v>-2000</v>
      </c>
      <c r="G66" s="34">
        <f ca="1">IF(B66=12,IFERROR(OFFSET($N$25,MATCH($S$4+C66,$N$26:$N$141,0),MATCH($S$5,$O$25:$P$25,0)),1),0)</f>
        <v>0</v>
      </c>
      <c r="H66" s="34">
        <f t="shared" ca="1" si="5"/>
        <v>0.56716662124090333</v>
      </c>
      <c r="I66" s="35">
        <f ca="1">F66*H66/(1+$O$4/$O$6)^A66</f>
        <v>-836.77923109622748</v>
      </c>
      <c r="J66" s="19">
        <f ca="1">D66+E66+F66*H66</f>
        <v>53124.076497709291</v>
      </c>
      <c r="K66" s="36"/>
      <c r="N66" s="24">
        <v>40</v>
      </c>
      <c r="O66" s="25">
        <v>9.5500000000000001E-4</v>
      </c>
      <c r="P66" s="30">
        <v>6.1300000000000005E-4</v>
      </c>
    </row>
    <row r="67" spans="1:16" x14ac:dyDescent="0.3">
      <c r="A67" s="1">
        <f t="shared" si="7"/>
        <v>62</v>
      </c>
      <c r="B67" s="9">
        <f t="shared" si="6"/>
        <v>2</v>
      </c>
      <c r="C67" s="1">
        <f t="shared" si="4"/>
        <v>6</v>
      </c>
      <c r="D67" s="19">
        <f t="shared" ca="1" si="3"/>
        <v>53124.076497709291</v>
      </c>
      <c r="E67" s="17">
        <f t="shared" ca="1" si="1"/>
        <v>265.62038248854645</v>
      </c>
      <c r="F67" s="39">
        <f>-$O$10</f>
        <v>-2000</v>
      </c>
      <c r="G67" s="34">
        <f ca="1">IF(B67=12,IFERROR(OFFSET($N$25,MATCH($S$4+C67,$N$26:$N$141,0),MATCH($S$5,$O$25:$P$25,0)),1),0)</f>
        <v>0</v>
      </c>
      <c r="H67" s="34">
        <f t="shared" ca="1" si="5"/>
        <v>0.56716662124090333</v>
      </c>
      <c r="I67" s="35">
        <f ca="1">F67*H67/(1+$O$4/$O$6)^A67</f>
        <v>-832.61615034450506</v>
      </c>
      <c r="J67" s="19">
        <f ca="1">D67+E67+F67*H67</f>
        <v>52255.363637716029</v>
      </c>
      <c r="K67" s="36"/>
      <c r="N67" s="24">
        <v>41</v>
      </c>
      <c r="O67" s="25">
        <v>1.029E-3</v>
      </c>
      <c r="P67" s="30">
        <v>6.6699999999999995E-4</v>
      </c>
    </row>
    <row r="68" spans="1:16" x14ac:dyDescent="0.3">
      <c r="A68" s="1">
        <f t="shared" si="7"/>
        <v>63</v>
      </c>
      <c r="B68" s="9">
        <f t="shared" si="6"/>
        <v>3</v>
      </c>
      <c r="C68" s="1">
        <f t="shared" si="4"/>
        <v>6</v>
      </c>
      <c r="D68" s="19">
        <f t="shared" ca="1" si="3"/>
        <v>52255.363637716029</v>
      </c>
      <c r="E68" s="17">
        <f t="shared" ca="1" si="1"/>
        <v>261.27681818858014</v>
      </c>
      <c r="F68" s="39">
        <f>-$O$10</f>
        <v>-2000</v>
      </c>
      <c r="G68" s="34">
        <f ca="1">IF(B68=12,IFERROR(OFFSET($N$25,MATCH($S$4+C68,$N$26:$N$141,0),MATCH($S$5,$O$25:$P$25,0)),1),0)</f>
        <v>0</v>
      </c>
      <c r="H68" s="34">
        <f t="shared" ca="1" si="5"/>
        <v>0.56716662124090333</v>
      </c>
      <c r="I68" s="35">
        <f ca="1">F68*H68/(1+$O$4/$O$6)^A68</f>
        <v>-828.47378143731862</v>
      </c>
      <c r="J68" s="19">
        <f ca="1">D68+E68+F68*H68</f>
        <v>51382.307213422799</v>
      </c>
      <c r="K68" s="36"/>
      <c r="N68" s="24">
        <v>42</v>
      </c>
      <c r="O68" s="25">
        <v>1.1100000000000001E-3</v>
      </c>
      <c r="P68" s="30">
        <v>7.2300000000000001E-4</v>
      </c>
    </row>
    <row r="69" spans="1:16" x14ac:dyDescent="0.3">
      <c r="A69" s="1">
        <f t="shared" si="7"/>
        <v>64</v>
      </c>
      <c r="B69" s="9">
        <f t="shared" si="6"/>
        <v>4</v>
      </c>
      <c r="C69" s="1">
        <f t="shared" si="4"/>
        <v>6</v>
      </c>
      <c r="D69" s="19">
        <f t="shared" ca="1" si="3"/>
        <v>51382.307213422799</v>
      </c>
      <c r="E69" s="17">
        <f t="shared" ca="1" si="1"/>
        <v>256.91153606711401</v>
      </c>
      <c r="F69" s="39">
        <f>-$O$10</f>
        <v>-2000</v>
      </c>
      <c r="G69" s="34">
        <f ca="1">IF(B69=12,IFERROR(OFFSET($N$25,MATCH($S$4+C69,$N$26:$N$141,0),MATCH($S$5,$O$25:$P$25,0)),1),0)</f>
        <v>0</v>
      </c>
      <c r="H69" s="34">
        <f t="shared" ca="1" si="5"/>
        <v>0.56716662124090333</v>
      </c>
      <c r="I69" s="35">
        <f ca="1">F69*H69/(1+$O$4/$O$6)^A69</f>
        <v>-824.35202133066537</v>
      </c>
      <c r="J69" s="19">
        <f ca="1">D69+E69+F69*H69</f>
        <v>50504.885507008104</v>
      </c>
      <c r="K69" s="36"/>
      <c r="N69" s="24">
        <v>43</v>
      </c>
      <c r="O69" s="25">
        <v>1.188E-3</v>
      </c>
      <c r="P69" s="30">
        <v>7.7399999999999995E-4</v>
      </c>
    </row>
    <row r="70" spans="1:16" x14ac:dyDescent="0.3">
      <c r="A70" s="1">
        <f t="shared" si="7"/>
        <v>65</v>
      </c>
      <c r="B70" s="9">
        <f t="shared" si="6"/>
        <v>5</v>
      </c>
      <c r="C70" s="1">
        <f t="shared" si="4"/>
        <v>6</v>
      </c>
      <c r="D70" s="19">
        <f t="shared" ca="1" si="3"/>
        <v>50504.885507008104</v>
      </c>
      <c r="E70" s="17">
        <f t="shared" ca="1" si="1"/>
        <v>252.52442753504053</v>
      </c>
      <c r="F70" s="39">
        <f>-$O$10</f>
        <v>-2000</v>
      </c>
      <c r="G70" s="34">
        <f ca="1">IF(B70=12,IFERROR(OFFSET($N$25,MATCH($S$4+C70,$N$26:$N$141,0),MATCH($S$5,$O$25:$P$25,0)),1),0)</f>
        <v>0</v>
      </c>
      <c r="H70" s="34">
        <f t="shared" ca="1" si="5"/>
        <v>0.56716662124090333</v>
      </c>
      <c r="I70" s="35">
        <f ca="1">F70*H70/(1+$O$4/$O$6)^A70</f>
        <v>-820.25076749319953</v>
      </c>
      <c r="J70" s="19">
        <f ca="1">D70+E70+F70*H70</f>
        <v>49623.076692061339</v>
      </c>
      <c r="K70" s="36"/>
      <c r="N70" s="24">
        <v>44</v>
      </c>
      <c r="O70" s="25">
        <v>1.268E-3</v>
      </c>
      <c r="P70" s="30">
        <v>8.2299999999999995E-4</v>
      </c>
    </row>
    <row r="71" spans="1:16" x14ac:dyDescent="0.3">
      <c r="A71" s="1">
        <f t="shared" si="7"/>
        <v>66</v>
      </c>
      <c r="B71" s="9">
        <f t="shared" si="6"/>
        <v>6</v>
      </c>
      <c r="C71" s="1">
        <f t="shared" si="4"/>
        <v>6</v>
      </c>
      <c r="D71" s="19">
        <f t="shared" ca="1" si="3"/>
        <v>49623.076692061339</v>
      </c>
      <c r="E71" s="17">
        <f t="shared" ref="E71:E134" ca="1" si="8">D71*($O$4/$O$6)</f>
        <v>248.1153834603067</v>
      </c>
      <c r="F71" s="39">
        <f>-$O$10</f>
        <v>-2000</v>
      </c>
      <c r="G71" s="34">
        <f ca="1">IF(B71=12,IFERROR(OFFSET($N$25,MATCH($S$4+C71,$N$26:$N$141,0),MATCH($S$5,$O$25:$P$25,0)),1),0)</f>
        <v>0</v>
      </c>
      <c r="H71" s="34">
        <f t="shared" ca="1" si="5"/>
        <v>0.56716662124090333</v>
      </c>
      <c r="I71" s="35">
        <f ca="1">F71*H71/(1+$O$4/$O$6)^A71</f>
        <v>-816.16991790368127</v>
      </c>
      <c r="J71" s="19">
        <f ca="1">D71+E71+F71*H71</f>
        <v>48736.858833039842</v>
      </c>
      <c r="K71" s="36"/>
      <c r="N71" s="24">
        <v>45</v>
      </c>
      <c r="O71" s="25">
        <v>1.3550000000000001E-3</v>
      </c>
      <c r="P71" s="30">
        <v>8.6600000000000002E-4</v>
      </c>
    </row>
    <row r="72" spans="1:16" x14ac:dyDescent="0.3">
      <c r="A72" s="1">
        <f t="shared" si="7"/>
        <v>67</v>
      </c>
      <c r="B72" s="9">
        <f t="shared" si="6"/>
        <v>7</v>
      </c>
      <c r="C72" s="1">
        <f t="shared" si="4"/>
        <v>6</v>
      </c>
      <c r="D72" s="19">
        <f t="shared" ref="D72:D135" ca="1" si="9">J71</f>
        <v>48736.858833039842</v>
      </c>
      <c r="E72" s="17">
        <f t="shared" ca="1" si="8"/>
        <v>243.68429416519922</v>
      </c>
      <c r="F72" s="39">
        <f>-$O$10</f>
        <v>-2000</v>
      </c>
      <c r="G72" s="34">
        <f ca="1">IF(B72=12,IFERROR(OFFSET($N$25,MATCH($S$4+C72,$N$26:$N$141,0),MATCH($S$5,$O$25:$P$25,0)),1),0)</f>
        <v>0</v>
      </c>
      <c r="H72" s="34">
        <f t="shared" ca="1" si="5"/>
        <v>0.56716662124090333</v>
      </c>
      <c r="I72" s="35">
        <f ca="1">F72*H72/(1+$O$4/$O$6)^A72</f>
        <v>-812.10937104843913</v>
      </c>
      <c r="J72" s="19">
        <f ca="1">D72+E72+F72*H72</f>
        <v>47846.209884723234</v>
      </c>
      <c r="K72" s="36"/>
      <c r="N72" s="24">
        <v>46</v>
      </c>
      <c r="O72" s="25">
        <v>1.464E-3</v>
      </c>
      <c r="P72" s="30">
        <v>9.1699999999999995E-4</v>
      </c>
    </row>
    <row r="73" spans="1:16" x14ac:dyDescent="0.3">
      <c r="A73" s="1">
        <f t="shared" si="7"/>
        <v>68</v>
      </c>
      <c r="B73" s="9">
        <f t="shared" si="6"/>
        <v>8</v>
      </c>
      <c r="C73" s="1">
        <f t="shared" si="4"/>
        <v>6</v>
      </c>
      <c r="D73" s="19">
        <f t="shared" ca="1" si="9"/>
        <v>47846.209884723234</v>
      </c>
      <c r="E73" s="17">
        <f t="shared" ca="1" si="8"/>
        <v>239.23104942361618</v>
      </c>
      <c r="F73" s="39">
        <f>-$O$10</f>
        <v>-2000</v>
      </c>
      <c r="G73" s="34">
        <f ca="1">IF(B73=12,IFERROR(OFFSET($N$25,MATCH($S$4+C73,$N$26:$N$141,0),MATCH($S$5,$O$25:$P$25,0)),1),0)</f>
        <v>0</v>
      </c>
      <c r="H73" s="34">
        <f t="shared" ca="1" si="5"/>
        <v>0.56716662124090333</v>
      </c>
      <c r="I73" s="35">
        <f ca="1">F73*H73/(1+$O$4/$O$6)^A73</f>
        <v>-808.069025918845</v>
      </c>
      <c r="J73" s="19">
        <f ca="1">D73+E73+F73*H73</f>
        <v>46951.107691665042</v>
      </c>
      <c r="K73" s="36"/>
      <c r="N73" s="24">
        <v>47</v>
      </c>
      <c r="O73" s="25">
        <v>1.6149999999999999E-3</v>
      </c>
      <c r="P73" s="30">
        <v>9.8299999999999993E-4</v>
      </c>
    </row>
    <row r="74" spans="1:16" x14ac:dyDescent="0.3">
      <c r="A74" s="1">
        <f t="shared" si="7"/>
        <v>69</v>
      </c>
      <c r="B74" s="9">
        <f t="shared" si="6"/>
        <v>9</v>
      </c>
      <c r="C74" s="1">
        <f t="shared" si="4"/>
        <v>6</v>
      </c>
      <c r="D74" s="19">
        <f t="shared" ca="1" si="9"/>
        <v>46951.107691665042</v>
      </c>
      <c r="E74" s="17">
        <f t="shared" ca="1" si="8"/>
        <v>234.75553845832522</v>
      </c>
      <c r="F74" s="39">
        <f>-$O$10</f>
        <v>-2000</v>
      </c>
      <c r="G74" s="34">
        <f ca="1">IF(B74=12,IFERROR(OFFSET($N$25,MATCH($S$4+C74,$N$26:$N$141,0),MATCH($S$5,$O$25:$P$25,0)),1),0)</f>
        <v>0</v>
      </c>
      <c r="H74" s="34">
        <f t="shared" ca="1" si="5"/>
        <v>0.56716662124090333</v>
      </c>
      <c r="I74" s="35">
        <f ca="1">F74*H74/(1+$O$4/$O$6)^A74</f>
        <v>-804.04878200880125</v>
      </c>
      <c r="J74" s="19">
        <f ca="1">D74+E74+F74*H74</f>
        <v>46051.529987641559</v>
      </c>
      <c r="K74" s="36"/>
      <c r="N74" s="24">
        <v>48</v>
      </c>
      <c r="O74" s="25">
        <v>1.8079999999999999E-3</v>
      </c>
      <c r="P74" s="30">
        <v>1.072E-3</v>
      </c>
    </row>
    <row r="75" spans="1:16" x14ac:dyDescent="0.3">
      <c r="A75" s="1">
        <f t="shared" si="7"/>
        <v>70</v>
      </c>
      <c r="B75" s="9">
        <f t="shared" si="6"/>
        <v>10</v>
      </c>
      <c r="C75" s="1">
        <f t="shared" si="4"/>
        <v>6</v>
      </c>
      <c r="D75" s="19">
        <f t="shared" ca="1" si="9"/>
        <v>46051.529987641559</v>
      </c>
      <c r="E75" s="17">
        <f t="shared" ca="1" si="8"/>
        <v>230.25764993820781</v>
      </c>
      <c r="F75" s="39">
        <f>-$O$10</f>
        <v>-2000</v>
      </c>
      <c r="G75" s="34">
        <f ca="1">IF(B75=12,IFERROR(OFFSET($N$25,MATCH($S$4+C75,$N$26:$N$141,0),MATCH($S$5,$O$25:$P$25,0)),1),0)</f>
        <v>0</v>
      </c>
      <c r="H75" s="34">
        <f t="shared" ca="1" si="5"/>
        <v>0.56716662124090333</v>
      </c>
      <c r="I75" s="35">
        <f ca="1">F75*H75/(1+$O$4/$O$6)^A75</f>
        <v>-800.04853931224011</v>
      </c>
      <c r="J75" s="19">
        <f ca="1">D75+E75+F75*H75</f>
        <v>45147.454395097957</v>
      </c>
      <c r="K75" s="36"/>
      <c r="N75" s="24">
        <v>49</v>
      </c>
      <c r="O75" s="25">
        <v>2.032E-3</v>
      </c>
      <c r="P75" s="30">
        <v>1.168E-3</v>
      </c>
    </row>
    <row r="76" spans="1:16" x14ac:dyDescent="0.3">
      <c r="A76" s="1">
        <f t="shared" si="7"/>
        <v>71</v>
      </c>
      <c r="B76" s="9">
        <f t="shared" si="6"/>
        <v>11</v>
      </c>
      <c r="C76" s="1">
        <f t="shared" si="4"/>
        <v>6</v>
      </c>
      <c r="D76" s="19">
        <f t="shared" ca="1" si="9"/>
        <v>45147.454395097957</v>
      </c>
      <c r="E76" s="17">
        <f t="shared" ca="1" si="8"/>
        <v>225.73727197548979</v>
      </c>
      <c r="F76" s="39">
        <f>-$O$10</f>
        <v>-2000</v>
      </c>
      <c r="G76" s="34">
        <f ca="1">IF(B76=12,IFERROR(OFFSET($N$25,MATCH($S$4+C76,$N$26:$N$141,0),MATCH($S$5,$O$25:$P$25,0)),1),0)</f>
        <v>0</v>
      </c>
      <c r="H76" s="34">
        <f t="shared" ca="1" si="5"/>
        <v>0.56716662124090333</v>
      </c>
      <c r="I76" s="35">
        <f ca="1">F76*H76/(1+$O$4/$O$6)^A76</f>
        <v>-796.06819832063707</v>
      </c>
      <c r="J76" s="19">
        <f ca="1">D76+E76+F76*H76</f>
        <v>44238.858424591643</v>
      </c>
      <c r="K76" s="36"/>
      <c r="N76" s="24">
        <v>50</v>
      </c>
      <c r="O76" s="25">
        <v>2.2850000000000001E-3</v>
      </c>
      <c r="P76" s="30">
        <v>1.2899999999999999E-3</v>
      </c>
    </row>
    <row r="77" spans="1:16" x14ac:dyDescent="0.3">
      <c r="A77" s="1">
        <f t="shared" si="7"/>
        <v>72</v>
      </c>
      <c r="B77" s="9">
        <f t="shared" si="6"/>
        <v>12</v>
      </c>
      <c r="C77" s="1">
        <f t="shared" si="4"/>
        <v>6</v>
      </c>
      <c r="D77" s="19">
        <f t="shared" ca="1" si="9"/>
        <v>44238.858424591643</v>
      </c>
      <c r="E77" s="17">
        <f t="shared" ca="1" si="8"/>
        <v>221.19429212295822</v>
      </c>
      <c r="F77" s="39">
        <f>-$O$10</f>
        <v>-2000</v>
      </c>
      <c r="G77" s="34">
        <f ca="1">IF(B77=12,IFERROR(OFFSET($N$25,MATCH($S$4+C77,$N$26:$N$141,0),MATCH($S$5,$O$25:$P$25,0)),1),0)</f>
        <v>0.1504789</v>
      </c>
      <c r="H77" s="34">
        <f t="shared" ca="1" si="5"/>
        <v>0.56716662124090333</v>
      </c>
      <c r="I77" s="35">
        <f ca="1">F77*H77/(1+$O$4/$O$6)^A77</f>
        <v>-792.10766002053447</v>
      </c>
      <c r="J77" s="19">
        <f ca="1">D77+E77+F77*H77</f>
        <v>43325.719474232792</v>
      </c>
      <c r="K77" s="36"/>
      <c r="N77" s="24">
        <v>51</v>
      </c>
      <c r="O77" s="25">
        <v>2.5569999999999998E-3</v>
      </c>
      <c r="P77" s="30">
        <v>1.4530000000000001E-3</v>
      </c>
    </row>
    <row r="78" spans="1:16" x14ac:dyDescent="0.3">
      <c r="A78" s="1">
        <f t="shared" si="7"/>
        <v>73</v>
      </c>
      <c r="B78" s="9">
        <f t="shared" si="6"/>
        <v>1</v>
      </c>
      <c r="C78" s="1">
        <f t="shared" si="4"/>
        <v>7</v>
      </c>
      <c r="D78" s="19">
        <f t="shared" ca="1" si="9"/>
        <v>43325.719474232792</v>
      </c>
      <c r="E78" s="17">
        <f t="shared" ca="1" si="8"/>
        <v>216.62859737116398</v>
      </c>
      <c r="F78" s="39">
        <f>-$O$10</f>
        <v>-2000</v>
      </c>
      <c r="G78" s="34">
        <f ca="1">IF(B78=12,IFERROR(OFFSET($N$25,MATCH($S$4+C78,$N$26:$N$141,0),MATCH($S$5,$O$25:$P$25,0)),1),0)</f>
        <v>0</v>
      </c>
      <c r="H78" s="34">
        <f t="shared" ca="1" si="5"/>
        <v>0.48182001195985558</v>
      </c>
      <c r="I78" s="35">
        <f ca="1">F78*H78/(1+$O$4/$O$6)^A78</f>
        <v>-669.56434891449805</v>
      </c>
      <c r="J78" s="19">
        <f ca="1">D78+E78+F78*H78</f>
        <v>42578.708047684246</v>
      </c>
      <c r="K78" s="36"/>
      <c r="N78" s="24">
        <v>52</v>
      </c>
      <c r="O78" s="25">
        <v>2.8279999999999998E-3</v>
      </c>
      <c r="P78" s="30">
        <v>1.622E-3</v>
      </c>
    </row>
    <row r="79" spans="1:16" x14ac:dyDescent="0.3">
      <c r="A79" s="1">
        <f t="shared" si="7"/>
        <v>74</v>
      </c>
      <c r="B79" s="9">
        <f t="shared" si="6"/>
        <v>2</v>
      </c>
      <c r="C79" s="1">
        <f t="shared" si="4"/>
        <v>7</v>
      </c>
      <c r="D79" s="19">
        <f t="shared" ca="1" si="9"/>
        <v>42578.708047684246</v>
      </c>
      <c r="E79" s="17">
        <f t="shared" ca="1" si="8"/>
        <v>212.89354023842122</v>
      </c>
      <c r="F79" s="39">
        <f>-$O$10</f>
        <v>-2000</v>
      </c>
      <c r="G79" s="34">
        <f ca="1">IF(B79=12,IFERROR(OFFSET($N$25,MATCH($S$4+C79,$N$26:$N$141,0),MATCH($S$5,$O$25:$P$25,0)),1),0)</f>
        <v>0</v>
      </c>
      <c r="H79" s="34">
        <f t="shared" ca="1" si="5"/>
        <v>0.48182001195985558</v>
      </c>
      <c r="I79" s="35">
        <f ca="1">F79*H79/(1+$O$4/$O$6)^A79</f>
        <v>-666.23318299950074</v>
      </c>
      <c r="J79" s="19">
        <f ca="1">D79+E79+F79*H79</f>
        <v>41827.961564002959</v>
      </c>
      <c r="K79" s="36"/>
      <c r="N79" s="24">
        <v>53</v>
      </c>
      <c r="O79" s="25">
        <v>3.088E-3</v>
      </c>
      <c r="P79" s="30">
        <v>1.792E-3</v>
      </c>
    </row>
    <row r="80" spans="1:16" x14ac:dyDescent="0.3">
      <c r="A80" s="1">
        <f t="shared" si="7"/>
        <v>75</v>
      </c>
      <c r="B80" s="9">
        <f t="shared" si="6"/>
        <v>3</v>
      </c>
      <c r="C80" s="1">
        <f t="shared" si="4"/>
        <v>7</v>
      </c>
      <c r="D80" s="19">
        <f t="shared" ca="1" si="9"/>
        <v>41827.961564002959</v>
      </c>
      <c r="E80" s="17">
        <f t="shared" ca="1" si="8"/>
        <v>209.13980782001479</v>
      </c>
      <c r="F80" s="39">
        <f>-$O$10</f>
        <v>-2000</v>
      </c>
      <c r="G80" s="34">
        <f ca="1">IF(B80=12,IFERROR(OFFSET($N$25,MATCH($S$4+C80,$N$26:$N$141,0),MATCH($S$5,$O$25:$P$25,0)),1),0)</f>
        <v>0</v>
      </c>
      <c r="H80" s="34">
        <f t="shared" ca="1" si="5"/>
        <v>0.48182001195985558</v>
      </c>
      <c r="I80" s="35">
        <f ca="1">F80*H80/(1+$O$4/$O$6)^A80</f>
        <v>-662.91859004925448</v>
      </c>
      <c r="J80" s="19">
        <f ca="1">D80+E80+F80*H80</f>
        <v>41073.461347903263</v>
      </c>
      <c r="K80" s="36"/>
      <c r="N80" s="24">
        <v>54</v>
      </c>
      <c r="O80" s="25">
        <v>3.3449999999999999E-3</v>
      </c>
      <c r="P80" s="30">
        <v>1.9719999999999998E-3</v>
      </c>
    </row>
    <row r="81" spans="1:16" x14ac:dyDescent="0.3">
      <c r="A81" s="1">
        <f t="shared" si="7"/>
        <v>76</v>
      </c>
      <c r="B81" s="9">
        <f t="shared" si="6"/>
        <v>4</v>
      </c>
      <c r="C81" s="1">
        <f t="shared" si="4"/>
        <v>7</v>
      </c>
      <c r="D81" s="19">
        <f t="shared" ca="1" si="9"/>
        <v>41073.461347903263</v>
      </c>
      <c r="E81" s="17">
        <f t="shared" ca="1" si="8"/>
        <v>205.36730673951632</v>
      </c>
      <c r="F81" s="39">
        <f>-$O$10</f>
        <v>-2000</v>
      </c>
      <c r="G81" s="34">
        <f ca="1">IF(B81=12,IFERROR(OFFSET($N$25,MATCH($S$4+C81,$N$26:$N$141,0),MATCH($S$5,$O$25:$P$25,0)),1),0)</f>
        <v>0</v>
      </c>
      <c r="H81" s="34">
        <f t="shared" ca="1" si="5"/>
        <v>0.48182001195985558</v>
      </c>
      <c r="I81" s="35">
        <f ca="1">F81*H81/(1+$O$4/$O$6)^A81</f>
        <v>-659.62048761119877</v>
      </c>
      <c r="J81" s="19">
        <f ca="1">D81+E81+F81*H81</f>
        <v>40315.188630723067</v>
      </c>
      <c r="K81" s="36"/>
      <c r="N81" s="24">
        <v>55</v>
      </c>
      <c r="O81" s="25">
        <v>3.6159999999999999E-3</v>
      </c>
      <c r="P81" s="30">
        <v>2.166E-3</v>
      </c>
    </row>
    <row r="82" spans="1:16" x14ac:dyDescent="0.3">
      <c r="A82" s="1">
        <f t="shared" si="7"/>
        <v>77</v>
      </c>
      <c r="B82" s="9">
        <f t="shared" si="6"/>
        <v>5</v>
      </c>
      <c r="C82" s="1">
        <f t="shared" ref="C82:C145" si="10">C70+1</f>
        <v>7</v>
      </c>
      <c r="D82" s="19">
        <f t="shared" ca="1" si="9"/>
        <v>40315.188630723067</v>
      </c>
      <c r="E82" s="17">
        <f t="shared" ca="1" si="8"/>
        <v>201.57594315361533</v>
      </c>
      <c r="F82" s="39">
        <f>-$O$10</f>
        <v>-2000</v>
      </c>
      <c r="G82" s="34">
        <f ca="1">IF(B82=12,IFERROR(OFFSET($N$25,MATCH($S$4+C82,$N$26:$N$141,0),MATCH($S$5,$O$25:$P$25,0)),1),0)</f>
        <v>0</v>
      </c>
      <c r="H82" s="34">
        <f t="shared" ref="H82:H145" ca="1" si="11">H81*(1-G81)</f>
        <v>0.48182001195985558</v>
      </c>
      <c r="I82" s="35">
        <f ca="1">F82*H82/(1+$O$4/$O$6)^A82</f>
        <v>-656.33879364298377</v>
      </c>
      <c r="J82" s="19">
        <f ca="1">D82+E82+F82*H82</f>
        <v>39553.12454995697</v>
      </c>
      <c r="K82" s="36"/>
      <c r="N82" s="24">
        <v>56</v>
      </c>
      <c r="O82" s="25">
        <v>3.9220000000000001E-3</v>
      </c>
      <c r="P82" s="30">
        <v>2.3930000000000002E-3</v>
      </c>
    </row>
    <row r="83" spans="1:16" x14ac:dyDescent="0.3">
      <c r="A83" s="1">
        <f t="shared" si="7"/>
        <v>78</v>
      </c>
      <c r="B83" s="9">
        <f t="shared" ref="B83:B146" si="12">B71</f>
        <v>6</v>
      </c>
      <c r="C83" s="1">
        <f t="shared" si="10"/>
        <v>7</v>
      </c>
      <c r="D83" s="19">
        <f t="shared" ca="1" si="9"/>
        <v>39553.12454995697</v>
      </c>
      <c r="E83" s="17">
        <f t="shared" ca="1" si="8"/>
        <v>197.76562274978485</v>
      </c>
      <c r="F83" s="39">
        <f>-$O$10</f>
        <v>-2000</v>
      </c>
      <c r="G83" s="34">
        <f ca="1">IF(B83=12,IFERROR(OFFSET($N$25,MATCH($S$4+C83,$N$26:$N$141,0),MATCH($S$5,$O$25:$P$25,0)),1),0)</f>
        <v>0</v>
      </c>
      <c r="H83" s="34">
        <f t="shared" ca="1" si="11"/>
        <v>0.48182001195985558</v>
      </c>
      <c r="I83" s="35">
        <f ca="1">F83*H83/(1+$O$4/$O$6)^A83</f>
        <v>-653.07342651043177</v>
      </c>
      <c r="J83" s="19">
        <f ca="1">D83+E83+F83*H83</f>
        <v>38787.250148787047</v>
      </c>
      <c r="K83" s="36"/>
      <c r="N83" s="24">
        <v>57</v>
      </c>
      <c r="O83" s="25">
        <v>4.2719999999999998E-3</v>
      </c>
      <c r="P83" s="30">
        <v>2.666E-3</v>
      </c>
    </row>
    <row r="84" spans="1:16" x14ac:dyDescent="0.3">
      <c r="A84" s="1">
        <f t="shared" si="7"/>
        <v>79</v>
      </c>
      <c r="B84" s="9">
        <f t="shared" si="12"/>
        <v>7</v>
      </c>
      <c r="C84" s="1">
        <f t="shared" si="10"/>
        <v>7</v>
      </c>
      <c r="D84" s="19">
        <f t="shared" ca="1" si="9"/>
        <v>38787.250148787047</v>
      </c>
      <c r="E84" s="17">
        <f t="shared" ca="1" si="8"/>
        <v>193.93625074393523</v>
      </c>
      <c r="F84" s="39">
        <f>-$O$10</f>
        <v>-2000</v>
      </c>
      <c r="G84" s="34">
        <f ca="1">IF(B84=12,IFERROR(OFFSET($N$25,MATCH($S$4+C84,$N$26:$N$141,0),MATCH($S$5,$O$25:$P$25,0)),1),0)</f>
        <v>0</v>
      </c>
      <c r="H84" s="34">
        <f t="shared" ca="1" si="11"/>
        <v>0.48182001195985558</v>
      </c>
      <c r="I84" s="35">
        <f ca="1">F84*H84/(1+$O$4/$O$6)^A84</f>
        <v>-649.82430498550445</v>
      </c>
      <c r="J84" s="19">
        <f ca="1">D84+E84+F84*H84</f>
        <v>38017.546375611273</v>
      </c>
      <c r="K84" s="36"/>
      <c r="N84" s="24">
        <v>58</v>
      </c>
      <c r="O84" s="25">
        <v>4.6810000000000003E-3</v>
      </c>
      <c r="P84" s="30">
        <v>3.0000000000000001E-3</v>
      </c>
    </row>
    <row r="85" spans="1:16" x14ac:dyDescent="0.3">
      <c r="A85" s="1">
        <f t="shared" si="7"/>
        <v>80</v>
      </c>
      <c r="B85" s="9">
        <f t="shared" si="12"/>
        <v>8</v>
      </c>
      <c r="C85" s="1">
        <f t="shared" si="10"/>
        <v>7</v>
      </c>
      <c r="D85" s="19">
        <f t="shared" ca="1" si="9"/>
        <v>38017.546375611273</v>
      </c>
      <c r="E85" s="17">
        <f t="shared" ca="1" si="8"/>
        <v>190.08773187805636</v>
      </c>
      <c r="F85" s="39">
        <f>-$O$10</f>
        <v>-2000</v>
      </c>
      <c r="G85" s="34">
        <f ca="1">IF(B85=12,IFERROR(OFFSET($N$25,MATCH($S$4+C85,$N$26:$N$141,0),MATCH($S$5,$O$25:$P$25,0)),1),0)</f>
        <v>0</v>
      </c>
      <c r="H85" s="34">
        <f t="shared" ca="1" si="11"/>
        <v>0.48182001195985558</v>
      </c>
      <c r="I85" s="35">
        <f ca="1">F85*H85/(1+$O$4/$O$6)^A85</f>
        <v>-646.59134824428304</v>
      </c>
      <c r="J85" s="19">
        <f ca="1">D85+E85+F85*H85</f>
        <v>37243.994083569618</v>
      </c>
      <c r="K85" s="36"/>
      <c r="N85" s="24">
        <v>59</v>
      </c>
      <c r="O85" s="25">
        <v>5.1460000000000004E-3</v>
      </c>
      <c r="P85" s="30">
        <v>3.3930000000000002E-3</v>
      </c>
    </row>
    <row r="86" spans="1:16" x14ac:dyDescent="0.3">
      <c r="A86" s="1">
        <f t="shared" si="7"/>
        <v>81</v>
      </c>
      <c r="B86" s="9">
        <f t="shared" si="12"/>
        <v>9</v>
      </c>
      <c r="C86" s="1">
        <f t="shared" si="10"/>
        <v>7</v>
      </c>
      <c r="D86" s="19">
        <f t="shared" ca="1" si="9"/>
        <v>37243.994083569618</v>
      </c>
      <c r="E86" s="17">
        <f t="shared" ca="1" si="8"/>
        <v>186.21997041784809</v>
      </c>
      <c r="F86" s="39">
        <f>-$O$10</f>
        <v>-2000</v>
      </c>
      <c r="G86" s="34">
        <f ca="1">IF(B86=12,IFERROR(OFFSET($N$25,MATCH($S$4+C86,$N$26:$N$141,0),MATCH($S$5,$O$25:$P$25,0)),1),0)</f>
        <v>0</v>
      </c>
      <c r="H86" s="34">
        <f t="shared" ca="1" si="11"/>
        <v>0.48182001195985558</v>
      </c>
      <c r="I86" s="35">
        <f ca="1">F86*H86/(1+$O$4/$O$6)^A86</f>
        <v>-643.3744758649583</v>
      </c>
      <c r="J86" s="19">
        <f ca="1">D86+E86+F86*H86</f>
        <v>36466.574030067757</v>
      </c>
      <c r="K86" s="36"/>
      <c r="N86" s="24">
        <v>60</v>
      </c>
      <c r="O86" s="25">
        <v>5.6620000000000004E-3</v>
      </c>
      <c r="P86" s="30">
        <v>3.8440000000000002E-3</v>
      </c>
    </row>
    <row r="87" spans="1:16" x14ac:dyDescent="0.3">
      <c r="A87" s="1">
        <f t="shared" ref="A87:A150" si="13">A86+1</f>
        <v>82</v>
      </c>
      <c r="B87" s="9">
        <f t="shared" si="12"/>
        <v>10</v>
      </c>
      <c r="C87" s="1">
        <f t="shared" si="10"/>
        <v>7</v>
      </c>
      <c r="D87" s="19">
        <f t="shared" ca="1" si="9"/>
        <v>36466.574030067757</v>
      </c>
      <c r="E87" s="17">
        <f t="shared" ca="1" si="8"/>
        <v>182.33287015033878</v>
      </c>
      <c r="F87" s="39">
        <f>-$O$10</f>
        <v>-2000</v>
      </c>
      <c r="G87" s="34">
        <f ca="1">IF(B87=12,IFERROR(OFFSET($N$25,MATCH($S$4+C87,$N$26:$N$141,0),MATCH($S$5,$O$25:$P$25,0)),1),0)</f>
        <v>0</v>
      </c>
      <c r="H87" s="34">
        <f t="shared" ca="1" si="11"/>
        <v>0.48182001195985558</v>
      </c>
      <c r="I87" s="35">
        <f ca="1">F87*H87/(1+$O$4/$O$6)^A87</f>
        <v>-640.17360782582932</v>
      </c>
      <c r="J87" s="19">
        <f ca="1">D87+E87+F87*H87</f>
        <v>35685.266876298389</v>
      </c>
      <c r="K87" s="36"/>
      <c r="N87" s="24">
        <v>61</v>
      </c>
      <c r="O87" s="25">
        <v>6.2370000000000004E-3</v>
      </c>
      <c r="P87" s="30">
        <v>4.352E-3</v>
      </c>
    </row>
    <row r="88" spans="1:16" x14ac:dyDescent="0.3">
      <c r="A88" s="1">
        <f t="shared" si="13"/>
        <v>83</v>
      </c>
      <c r="B88" s="9">
        <f t="shared" si="12"/>
        <v>11</v>
      </c>
      <c r="C88" s="1">
        <f t="shared" si="10"/>
        <v>7</v>
      </c>
      <c r="D88" s="19">
        <f t="shared" ca="1" si="9"/>
        <v>35685.266876298389</v>
      </c>
      <c r="E88" s="17">
        <f t="shared" ca="1" si="8"/>
        <v>178.42633438149196</v>
      </c>
      <c r="F88" s="39">
        <f>-$O$10</f>
        <v>-2000</v>
      </c>
      <c r="G88" s="34">
        <f ca="1">IF(B88=12,IFERROR(OFFSET($N$25,MATCH($S$4+C88,$N$26:$N$141,0),MATCH($S$5,$O$25:$P$25,0)),1),0)</f>
        <v>0</v>
      </c>
      <c r="H88" s="34">
        <f t="shared" ca="1" si="11"/>
        <v>0.48182001195985558</v>
      </c>
      <c r="I88" s="35">
        <f ca="1">F88*H88/(1+$O$4/$O$6)^A88</f>
        <v>-636.98866450331275</v>
      </c>
      <c r="J88" s="19">
        <f ca="1">D88+E88+F88*H88</f>
        <v>34900.053186760168</v>
      </c>
      <c r="K88" s="36"/>
      <c r="N88" s="24">
        <v>62</v>
      </c>
      <c r="O88" s="25">
        <v>6.8539999999999998E-3</v>
      </c>
      <c r="P88" s="30">
        <v>4.8989999999999997E-3</v>
      </c>
    </row>
    <row r="89" spans="1:16" x14ac:dyDescent="0.3">
      <c r="A89" s="1">
        <f t="shared" si="13"/>
        <v>84</v>
      </c>
      <c r="B89" s="9">
        <f t="shared" si="12"/>
        <v>12</v>
      </c>
      <c r="C89" s="1">
        <f t="shared" si="10"/>
        <v>7</v>
      </c>
      <c r="D89" s="19">
        <f t="shared" ca="1" si="9"/>
        <v>34900.053186760168</v>
      </c>
      <c r="E89" s="17">
        <f t="shared" ca="1" si="8"/>
        <v>174.50026593380085</v>
      </c>
      <c r="F89" s="39">
        <f>-$O$10</f>
        <v>-2000</v>
      </c>
      <c r="G89" s="34">
        <f ca="1">IF(B89=12,IFERROR(OFFSET($N$25,MATCH($S$4+C89,$N$26:$N$141,0),MATCH($S$5,$O$25:$P$25,0)),1),0)</f>
        <v>0.16764989999999999</v>
      </c>
      <c r="H89" s="34">
        <f t="shared" ca="1" si="11"/>
        <v>0.48182001195985558</v>
      </c>
      <c r="I89" s="35">
        <f ca="1">F89*H89/(1+$O$4/$O$6)^A89</f>
        <v>-633.81956666996302</v>
      </c>
      <c r="J89" s="19">
        <f ca="1">D89+E89+F89*H89</f>
        <v>34110.913428774256</v>
      </c>
      <c r="K89" s="36"/>
      <c r="N89" s="24">
        <v>63</v>
      </c>
      <c r="O89" s="25">
        <v>7.5100000000000002E-3</v>
      </c>
      <c r="P89" s="30">
        <v>5.4819999999999999E-3</v>
      </c>
    </row>
    <row r="90" spans="1:16" x14ac:dyDescent="0.3">
      <c r="A90" s="1">
        <f t="shared" si="13"/>
        <v>85</v>
      </c>
      <c r="B90" s="9">
        <f t="shared" si="12"/>
        <v>1</v>
      </c>
      <c r="C90" s="1">
        <f t="shared" si="10"/>
        <v>8</v>
      </c>
      <c r="D90" s="19">
        <f t="shared" ca="1" si="9"/>
        <v>34110.913428774256</v>
      </c>
      <c r="E90" s="17">
        <f t="shared" ca="1" si="8"/>
        <v>170.55456714387128</v>
      </c>
      <c r="F90" s="39">
        <f>-$O$10</f>
        <v>-2000</v>
      </c>
      <c r="G90" s="34">
        <f ca="1">IF(B90=12,IFERROR(OFFSET($N$25,MATCH($S$4+C90,$N$26:$N$141,0),MATCH($S$5,$O$25:$P$25,0)),1),0)</f>
        <v>0</v>
      </c>
      <c r="H90" s="34">
        <f t="shared" ca="1" si="11"/>
        <v>0.40104293513678696</v>
      </c>
      <c r="I90" s="35">
        <f ca="1">F90*H90/(1+$O$4/$O$6)^A90</f>
        <v>-524.93510417880657</v>
      </c>
      <c r="J90" s="19">
        <f ca="1">D90+E90+F90*H90</f>
        <v>33479.382125644559</v>
      </c>
      <c r="K90" s="36"/>
      <c r="N90" s="24">
        <v>64</v>
      </c>
      <c r="O90" s="25">
        <v>8.2199999999999999E-3</v>
      </c>
      <c r="P90" s="30">
        <v>6.1180000000000002E-3</v>
      </c>
    </row>
    <row r="91" spans="1:16" x14ac:dyDescent="0.3">
      <c r="A91" s="1">
        <f t="shared" si="13"/>
        <v>86</v>
      </c>
      <c r="B91" s="9">
        <f t="shared" si="12"/>
        <v>2</v>
      </c>
      <c r="C91" s="1">
        <f t="shared" si="10"/>
        <v>8</v>
      </c>
      <c r="D91" s="19">
        <f t="shared" ca="1" si="9"/>
        <v>33479.382125644559</v>
      </c>
      <c r="E91" s="17">
        <f t="shared" ca="1" si="8"/>
        <v>167.3969106282228</v>
      </c>
      <c r="F91" s="39">
        <f>-$O$10</f>
        <v>-2000</v>
      </c>
      <c r="G91" s="34">
        <f ca="1">IF(B91=12,IFERROR(OFFSET($N$25,MATCH($S$4+C91,$N$26:$N$141,0),MATCH($S$5,$O$25:$P$25,0)),1),0)</f>
        <v>0</v>
      </c>
      <c r="H91" s="34">
        <f t="shared" ca="1" si="11"/>
        <v>0.40104293513678696</v>
      </c>
      <c r="I91" s="35">
        <f ca="1">F91*H91/(1+$O$4/$O$6)^A91</f>
        <v>-522.32348674508125</v>
      </c>
      <c r="J91" s="19">
        <f ca="1">D91+E91+F91*H91</f>
        <v>32844.693165999211</v>
      </c>
      <c r="K91" s="36"/>
      <c r="N91" s="24">
        <v>65</v>
      </c>
      <c r="O91" s="25">
        <v>9.0069999999999994E-3</v>
      </c>
      <c r="P91" s="30">
        <v>6.829E-3</v>
      </c>
    </row>
    <row r="92" spans="1:16" x14ac:dyDescent="0.3">
      <c r="A92" s="1">
        <f t="shared" si="13"/>
        <v>87</v>
      </c>
      <c r="B92" s="9">
        <f t="shared" si="12"/>
        <v>3</v>
      </c>
      <c r="C92" s="1">
        <f t="shared" si="10"/>
        <v>8</v>
      </c>
      <c r="D92" s="19">
        <f t="shared" ca="1" si="9"/>
        <v>32844.693165999211</v>
      </c>
      <c r="E92" s="17">
        <f t="shared" ca="1" si="8"/>
        <v>164.22346582999606</v>
      </c>
      <c r="F92" s="39">
        <f>-$O$10</f>
        <v>-2000</v>
      </c>
      <c r="G92" s="34">
        <f ca="1">IF(B92=12,IFERROR(OFFSET($N$25,MATCH($S$4+C92,$N$26:$N$141,0),MATCH($S$5,$O$25:$P$25,0)),1),0)</f>
        <v>0</v>
      </c>
      <c r="H92" s="34">
        <f t="shared" ca="1" si="11"/>
        <v>0.40104293513678696</v>
      </c>
      <c r="I92" s="35">
        <f ca="1">F92*H92/(1+$O$4/$O$6)^A92</f>
        <v>-519.72486243291678</v>
      </c>
      <c r="J92" s="19">
        <f ca="1">D92+E92+F92*H92</f>
        <v>32206.83076155563</v>
      </c>
      <c r="K92" s="36"/>
      <c r="N92" s="24">
        <v>66</v>
      </c>
      <c r="O92" s="25">
        <v>9.6869399999999998E-3</v>
      </c>
      <c r="P92" s="30">
        <v>7.4245800000000001E-3</v>
      </c>
    </row>
    <row r="93" spans="1:16" x14ac:dyDescent="0.3">
      <c r="A93" s="1">
        <f t="shared" si="13"/>
        <v>88</v>
      </c>
      <c r="B93" s="9">
        <f t="shared" si="12"/>
        <v>4</v>
      </c>
      <c r="C93" s="1">
        <f t="shared" si="10"/>
        <v>8</v>
      </c>
      <c r="D93" s="19">
        <f t="shared" ca="1" si="9"/>
        <v>32206.83076155563</v>
      </c>
      <c r="E93" s="17">
        <f t="shared" ca="1" si="8"/>
        <v>161.03415380777815</v>
      </c>
      <c r="F93" s="39">
        <f>-$O$10</f>
        <v>-2000</v>
      </c>
      <c r="G93" s="34">
        <f ca="1">IF(B93=12,IFERROR(OFFSET($N$25,MATCH($S$4+C93,$N$26:$N$141,0),MATCH($S$5,$O$25:$P$25,0)),1),0)</f>
        <v>0</v>
      </c>
      <c r="H93" s="34">
        <f t="shared" ca="1" si="11"/>
        <v>0.40104293513678696</v>
      </c>
      <c r="I93" s="35">
        <f ca="1">F93*H93/(1+$O$4/$O$6)^A93</f>
        <v>-517.13916659991719</v>
      </c>
      <c r="J93" s="19">
        <f ca="1">D93+E93+F93*H93</f>
        <v>31565.779045089832</v>
      </c>
      <c r="K93" s="36"/>
      <c r="N93" s="24">
        <v>67</v>
      </c>
      <c r="O93" s="25">
        <v>1.04884E-2</v>
      </c>
      <c r="P93" s="30">
        <v>8.1338399999999998E-3</v>
      </c>
    </row>
    <row r="94" spans="1:16" x14ac:dyDescent="0.3">
      <c r="A94" s="1">
        <f t="shared" si="13"/>
        <v>89</v>
      </c>
      <c r="B94" s="9">
        <f t="shared" si="12"/>
        <v>5</v>
      </c>
      <c r="C94" s="1">
        <f t="shared" si="10"/>
        <v>8</v>
      </c>
      <c r="D94" s="19">
        <f t="shared" ca="1" si="9"/>
        <v>31565.779045089832</v>
      </c>
      <c r="E94" s="17">
        <f t="shared" ca="1" si="8"/>
        <v>157.82889522544917</v>
      </c>
      <c r="F94" s="39">
        <f>-$O$10</f>
        <v>-2000</v>
      </c>
      <c r="G94" s="34">
        <f ca="1">IF(B94=12,IFERROR(OFFSET($N$25,MATCH($S$4+C94,$N$26:$N$141,0),MATCH($S$5,$O$25:$P$25,0)),1),0)</f>
        <v>0</v>
      </c>
      <c r="H94" s="34">
        <f t="shared" ca="1" si="11"/>
        <v>0.40104293513678696</v>
      </c>
      <c r="I94" s="35">
        <f ca="1">F94*H94/(1+$O$4/$O$6)^A94</f>
        <v>-514.56633492529079</v>
      </c>
      <c r="J94" s="19">
        <f ca="1">D94+E94+F94*H94</f>
        <v>30921.522070041705</v>
      </c>
      <c r="K94" s="36"/>
      <c r="N94" s="24">
        <v>68</v>
      </c>
      <c r="O94" s="25">
        <v>1.143422E-2</v>
      </c>
      <c r="P94" s="30">
        <v>8.9835000000000002E-3</v>
      </c>
    </row>
    <row r="95" spans="1:16" x14ac:dyDescent="0.3">
      <c r="A95" s="1">
        <f t="shared" si="13"/>
        <v>90</v>
      </c>
      <c r="B95" s="9">
        <f t="shared" si="12"/>
        <v>6</v>
      </c>
      <c r="C95" s="1">
        <f t="shared" si="10"/>
        <v>8</v>
      </c>
      <c r="D95" s="19">
        <f t="shared" ca="1" si="9"/>
        <v>30921.522070041705</v>
      </c>
      <c r="E95" s="17">
        <f t="shared" ca="1" si="8"/>
        <v>154.60761035020852</v>
      </c>
      <c r="F95" s="39">
        <f>-$O$10</f>
        <v>-2000</v>
      </c>
      <c r="G95" s="34">
        <f ca="1">IF(B95=12,IFERROR(OFFSET($N$25,MATCH($S$4+C95,$N$26:$N$141,0),MATCH($S$5,$O$25:$P$25,0)),1),0)</f>
        <v>0</v>
      </c>
      <c r="H95" s="34">
        <f t="shared" ca="1" si="11"/>
        <v>0.40104293513678696</v>
      </c>
      <c r="I95" s="35">
        <f ca="1">F95*H95/(1+$O$4/$O$6)^A95</f>
        <v>-512.00630340824966</v>
      </c>
      <c r="J95" s="19">
        <f ca="1">D95+E95+F95*H95</f>
        <v>30274.043810118339</v>
      </c>
      <c r="K95" s="36"/>
      <c r="N95" s="24">
        <v>69</v>
      </c>
      <c r="O95" s="25">
        <v>1.2555E-2</v>
      </c>
      <c r="P95" s="30">
        <v>9.9727199999999992E-3</v>
      </c>
    </row>
    <row r="96" spans="1:16" x14ac:dyDescent="0.3">
      <c r="A96" s="1">
        <f t="shared" si="13"/>
        <v>91</v>
      </c>
      <c r="B96" s="9">
        <f t="shared" si="12"/>
        <v>7</v>
      </c>
      <c r="C96" s="1">
        <f t="shared" si="10"/>
        <v>8</v>
      </c>
      <c r="D96" s="19">
        <f t="shared" ca="1" si="9"/>
        <v>30274.043810118339</v>
      </c>
      <c r="E96" s="17">
        <f t="shared" ca="1" si="8"/>
        <v>151.37021905059169</v>
      </c>
      <c r="F96" s="39">
        <f>-$O$10</f>
        <v>-2000</v>
      </c>
      <c r="G96" s="34">
        <f ca="1">IF(B96=12,IFERROR(OFFSET($N$25,MATCH($S$4+C96,$N$26:$N$141,0),MATCH($S$5,$O$25:$P$25,0)),1),0)</f>
        <v>0</v>
      </c>
      <c r="H96" s="34">
        <f t="shared" ca="1" si="11"/>
        <v>0.40104293513678696</v>
      </c>
      <c r="I96" s="35">
        <f ca="1">F96*H96/(1+$O$4/$O$6)^A96</f>
        <v>-509.45900836641761</v>
      </c>
      <c r="J96" s="19">
        <f ca="1">D96+E96+F96*H96</f>
        <v>29623.328158895354</v>
      </c>
      <c r="K96" s="36"/>
      <c r="N96" s="24">
        <v>70</v>
      </c>
      <c r="O96" s="25">
        <v>1.38809E-2</v>
      </c>
      <c r="P96" s="30">
        <v>1.10913E-2</v>
      </c>
    </row>
    <row r="97" spans="1:16" x14ac:dyDescent="0.3">
      <c r="A97" s="1">
        <f t="shared" si="13"/>
        <v>92</v>
      </c>
      <c r="B97" s="9">
        <f t="shared" si="12"/>
        <v>8</v>
      </c>
      <c r="C97" s="1">
        <f t="shared" si="10"/>
        <v>8</v>
      </c>
      <c r="D97" s="19">
        <f t="shared" ca="1" si="9"/>
        <v>29623.328158895354</v>
      </c>
      <c r="E97" s="17">
        <f t="shared" ca="1" si="8"/>
        <v>148.11664079447678</v>
      </c>
      <c r="F97" s="39">
        <f>-$O$10</f>
        <v>-2000</v>
      </c>
      <c r="G97" s="34">
        <f ca="1">IF(B97=12,IFERROR(OFFSET($N$25,MATCH($S$4+C97,$N$26:$N$141,0),MATCH($S$5,$O$25:$P$25,0)),1),0)</f>
        <v>0</v>
      </c>
      <c r="H97" s="34">
        <f t="shared" ca="1" si="11"/>
        <v>0.40104293513678696</v>
      </c>
      <c r="I97" s="35">
        <f ca="1">F97*H97/(1+$O$4/$O$6)^A97</f>
        <v>-506.92438643424651</v>
      </c>
      <c r="J97" s="19">
        <f ca="1">D97+E97+F97*H97</f>
        <v>28969.358929416256</v>
      </c>
      <c r="K97" s="36"/>
      <c r="N97" s="24">
        <v>71</v>
      </c>
      <c r="O97" s="25">
        <v>1.545376E-2</v>
      </c>
      <c r="P97" s="30">
        <v>1.2332320000000001E-2</v>
      </c>
    </row>
    <row r="98" spans="1:16" x14ac:dyDescent="0.3">
      <c r="A98" s="1">
        <f t="shared" si="13"/>
        <v>93</v>
      </c>
      <c r="B98" s="9">
        <f t="shared" si="12"/>
        <v>9</v>
      </c>
      <c r="C98" s="1">
        <f t="shared" si="10"/>
        <v>8</v>
      </c>
      <c r="D98" s="19">
        <f t="shared" ca="1" si="9"/>
        <v>28969.358929416256</v>
      </c>
      <c r="E98" s="17">
        <f t="shared" ca="1" si="8"/>
        <v>144.84679464708128</v>
      </c>
      <c r="F98" s="39">
        <f>-$O$10</f>
        <v>-2000</v>
      </c>
      <c r="G98" s="34">
        <f ca="1">IF(B98=12,IFERROR(OFFSET($N$25,MATCH($S$4+C98,$N$26:$N$141,0),MATCH($S$5,$O$25:$P$25,0)),1),0)</f>
        <v>0</v>
      </c>
      <c r="H98" s="34">
        <f t="shared" ca="1" si="11"/>
        <v>0.40104293513678696</v>
      </c>
      <c r="I98" s="35">
        <f ca="1">F98*H98/(1+$O$4/$O$6)^A98</f>
        <v>-504.40237456143933</v>
      </c>
      <c r="J98" s="19">
        <f ca="1">D98+E98+F98*H98</f>
        <v>28312.119853789762</v>
      </c>
      <c r="K98" s="36"/>
      <c r="N98" s="24">
        <v>72</v>
      </c>
      <c r="O98" s="25">
        <v>1.7322299999999999E-2</v>
      </c>
      <c r="P98" s="30">
        <v>1.3714199999999999E-2</v>
      </c>
    </row>
    <row r="99" spans="1:16" x14ac:dyDescent="0.3">
      <c r="A99" s="1">
        <f t="shared" si="13"/>
        <v>94</v>
      </c>
      <c r="B99" s="9">
        <f t="shared" si="12"/>
        <v>10</v>
      </c>
      <c r="C99" s="1">
        <f t="shared" si="10"/>
        <v>8</v>
      </c>
      <c r="D99" s="19">
        <f t="shared" ca="1" si="9"/>
        <v>28312.119853789762</v>
      </c>
      <c r="E99" s="17">
        <f t="shared" ca="1" si="8"/>
        <v>141.56059926894881</v>
      </c>
      <c r="F99" s="39">
        <f>-$O$10</f>
        <v>-2000</v>
      </c>
      <c r="G99" s="34">
        <f ca="1">IF(B99=12,IFERROR(OFFSET($N$25,MATCH($S$4+C99,$N$26:$N$141,0),MATCH($S$5,$O$25:$P$25,0)),1),0)</f>
        <v>0</v>
      </c>
      <c r="H99" s="34">
        <f t="shared" ca="1" si="11"/>
        <v>0.40104293513678696</v>
      </c>
      <c r="I99" s="35">
        <f ca="1">F99*H99/(1+$O$4/$O$6)^A99</f>
        <v>-501.89291001138253</v>
      </c>
      <c r="J99" s="19">
        <f ca="1">D99+E99+F99*H99</f>
        <v>27651.594582785136</v>
      </c>
      <c r="K99" s="36"/>
      <c r="N99" s="24">
        <v>73</v>
      </c>
      <c r="O99" s="25">
        <v>1.952744E-2</v>
      </c>
      <c r="P99" s="30">
        <v>1.525864E-2</v>
      </c>
    </row>
    <row r="100" spans="1:16" x14ac:dyDescent="0.3">
      <c r="A100" s="1">
        <f t="shared" si="13"/>
        <v>95</v>
      </c>
      <c r="B100" s="9">
        <f t="shared" si="12"/>
        <v>11</v>
      </c>
      <c r="C100" s="1">
        <f t="shared" si="10"/>
        <v>8</v>
      </c>
      <c r="D100" s="19">
        <f t="shared" ca="1" si="9"/>
        <v>27651.594582785136</v>
      </c>
      <c r="E100" s="17">
        <f t="shared" ca="1" si="8"/>
        <v>138.25797291392567</v>
      </c>
      <c r="F100" s="39">
        <f>-$O$10</f>
        <v>-2000</v>
      </c>
      <c r="G100" s="34">
        <f ca="1">IF(B100=12,IFERROR(OFFSET($N$25,MATCH($S$4+C100,$N$26:$N$141,0),MATCH($S$5,$O$25:$P$25,0)),1),0)</f>
        <v>0</v>
      </c>
      <c r="H100" s="34">
        <f t="shared" ca="1" si="11"/>
        <v>0.40104293513678696</v>
      </c>
      <c r="I100" s="35">
        <f ca="1">F100*H100/(1+$O$4/$O$6)^A100</f>
        <v>-499.39593035958472</v>
      </c>
      <c r="J100" s="19">
        <f ca="1">D100+E100+F100*H100</f>
        <v>26987.766685425486</v>
      </c>
      <c r="K100" s="36"/>
      <c r="N100" s="24">
        <v>74</v>
      </c>
      <c r="O100" s="25">
        <v>2.210494E-2</v>
      </c>
      <c r="P100" s="30">
        <v>1.7009699999999999E-2</v>
      </c>
    </row>
    <row r="101" spans="1:16" x14ac:dyDescent="0.3">
      <c r="A101" s="1">
        <f t="shared" si="13"/>
        <v>96</v>
      </c>
      <c r="B101" s="9">
        <f t="shared" si="12"/>
        <v>12</v>
      </c>
      <c r="C101" s="1">
        <f t="shared" si="10"/>
        <v>8</v>
      </c>
      <c r="D101" s="19">
        <f t="shared" ca="1" si="9"/>
        <v>26987.766685425486</v>
      </c>
      <c r="E101" s="17">
        <f t="shared" ca="1" si="8"/>
        <v>134.93883342712743</v>
      </c>
      <c r="F101" s="39">
        <f>-$O$10</f>
        <v>-2000</v>
      </c>
      <c r="G101" s="34">
        <f ca="1">IF(B101=12,IFERROR(OFFSET($N$25,MATCH($S$4+C101,$N$26:$N$141,0),MATCH($S$5,$O$25:$P$25,0)),1),0)</f>
        <v>0.18598580000000001</v>
      </c>
      <c r="H101" s="34">
        <f t="shared" ca="1" si="11"/>
        <v>0.40104293513678696</v>
      </c>
      <c r="I101" s="35">
        <f ca="1">F101*H101/(1+$O$4/$O$6)^A101</f>
        <v>-496.91137349212414</v>
      </c>
      <c r="J101" s="19">
        <f ca="1">D101+E101+F101*H101</f>
        <v>26320.619648579039</v>
      </c>
      <c r="K101" s="36"/>
      <c r="N101" s="24">
        <v>75</v>
      </c>
      <c r="O101" s="25">
        <v>2.5086000000000001E-2</v>
      </c>
      <c r="P101" s="30">
        <v>1.9042799999999999E-2</v>
      </c>
    </row>
    <row r="102" spans="1:16" x14ac:dyDescent="0.3">
      <c r="A102" s="1">
        <f t="shared" si="13"/>
        <v>97</v>
      </c>
      <c r="B102" s="9">
        <f t="shared" si="12"/>
        <v>1</v>
      </c>
      <c r="C102" s="1">
        <f t="shared" si="10"/>
        <v>9</v>
      </c>
      <c r="D102" s="19">
        <f t="shared" ca="1" si="9"/>
        <v>26320.619648579039</v>
      </c>
      <c r="E102" s="17">
        <f t="shared" ca="1" si="8"/>
        <v>131.60309824289519</v>
      </c>
      <c r="F102" s="39">
        <f>-$O$10</f>
        <v>-2000</v>
      </c>
      <c r="G102" s="34">
        <f ca="1">IF(B102=12,IFERROR(OFFSET($N$25,MATCH($S$4+C102,$N$26:$N$141,0),MATCH($S$5,$O$25:$P$25,0)),1),0)</f>
        <v>0</v>
      </c>
      <c r="H102" s="34">
        <f t="shared" ca="1" si="11"/>
        <v>0.32645464401102353</v>
      </c>
      <c r="I102" s="35">
        <f ca="1">F102*H102/(1+$O$4/$O$6)^A102</f>
        <v>-402.48051160606235</v>
      </c>
      <c r="J102" s="19">
        <f ca="1">D102+E102+F102*H102</f>
        <v>25799.313458799887</v>
      </c>
      <c r="K102" s="36"/>
      <c r="N102" s="24">
        <v>76</v>
      </c>
      <c r="O102" s="25">
        <v>2.7806730000000002E-2</v>
      </c>
      <c r="P102" s="30">
        <v>2.0890450000000001E-2</v>
      </c>
    </row>
    <row r="103" spans="1:16" x14ac:dyDescent="0.3">
      <c r="A103" s="1">
        <f t="shared" si="13"/>
        <v>98</v>
      </c>
      <c r="B103" s="9">
        <f t="shared" si="12"/>
        <v>2</v>
      </c>
      <c r="C103" s="1">
        <f t="shared" si="10"/>
        <v>9</v>
      </c>
      <c r="D103" s="19">
        <f t="shared" ca="1" si="9"/>
        <v>25799.313458799887</v>
      </c>
      <c r="E103" s="17">
        <f t="shared" ca="1" si="8"/>
        <v>128.99656729399945</v>
      </c>
      <c r="F103" s="39">
        <f>-$O$10</f>
        <v>-2000</v>
      </c>
      <c r="G103" s="34">
        <f ca="1">IF(B103=12,IFERROR(OFFSET($N$25,MATCH($S$4+C103,$N$26:$N$141,0),MATCH($S$5,$O$25:$P$25,0)),1),0)</f>
        <v>0</v>
      </c>
      <c r="H103" s="34">
        <f t="shared" ca="1" si="11"/>
        <v>0.32645464401102353</v>
      </c>
      <c r="I103" s="35">
        <f ca="1">F103*H103/(1+$O$4/$O$6)^A103</f>
        <v>-400.4781210010571</v>
      </c>
      <c r="J103" s="19">
        <f ca="1">D103+E103+F103*H103</f>
        <v>25275.400738071836</v>
      </c>
      <c r="K103" s="36"/>
      <c r="N103" s="24">
        <v>77</v>
      </c>
      <c r="O103" s="25">
        <v>3.0862899999999999E-2</v>
      </c>
      <c r="P103" s="30">
        <v>2.3009999999999999E-2</v>
      </c>
    </row>
    <row r="104" spans="1:16" x14ac:dyDescent="0.3">
      <c r="A104" s="1">
        <f t="shared" si="13"/>
        <v>99</v>
      </c>
      <c r="B104" s="9">
        <f t="shared" si="12"/>
        <v>3</v>
      </c>
      <c r="C104" s="1">
        <f t="shared" si="10"/>
        <v>9</v>
      </c>
      <c r="D104" s="19">
        <f t="shared" ca="1" si="9"/>
        <v>25275.400738071836</v>
      </c>
      <c r="E104" s="17">
        <f t="shared" ca="1" si="8"/>
        <v>126.37700369035919</v>
      </c>
      <c r="F104" s="39">
        <f>-$O$10</f>
        <v>-2000</v>
      </c>
      <c r="G104" s="34">
        <f ca="1">IF(B104=12,IFERROR(OFFSET($N$25,MATCH($S$4+C104,$N$26:$N$141,0),MATCH($S$5,$O$25:$P$25,0)),1),0)</f>
        <v>0</v>
      </c>
      <c r="H104" s="34">
        <f t="shared" ca="1" si="11"/>
        <v>0.32645464401102353</v>
      </c>
      <c r="I104" s="35">
        <f ca="1">F104*H104/(1+$O$4/$O$6)^A104</f>
        <v>-398.4856925383653</v>
      </c>
      <c r="J104" s="19">
        <f ca="1">D104+E104+F104*H104</f>
        <v>24748.868453740146</v>
      </c>
      <c r="K104" s="36"/>
      <c r="N104" s="24">
        <v>78</v>
      </c>
      <c r="O104" s="25">
        <v>3.4288020000000002E-2</v>
      </c>
      <c r="P104" s="30">
        <v>2.5456860000000001E-2</v>
      </c>
    </row>
    <row r="105" spans="1:16" x14ac:dyDescent="0.3">
      <c r="A105" s="1">
        <f t="shared" si="13"/>
        <v>100</v>
      </c>
      <c r="B105" s="9">
        <f t="shared" si="12"/>
        <v>4</v>
      </c>
      <c r="C105" s="1">
        <f t="shared" si="10"/>
        <v>9</v>
      </c>
      <c r="D105" s="19">
        <f t="shared" ca="1" si="9"/>
        <v>24748.868453740146</v>
      </c>
      <c r="E105" s="17">
        <f t="shared" ca="1" si="8"/>
        <v>123.74434226870073</v>
      </c>
      <c r="F105" s="39">
        <f>-$O$10</f>
        <v>-2000</v>
      </c>
      <c r="G105" s="34">
        <f ca="1">IF(B105=12,IFERROR(OFFSET($N$25,MATCH($S$4+C105,$N$26:$N$141,0),MATCH($S$5,$O$25:$P$25,0)),1),0)</f>
        <v>0</v>
      </c>
      <c r="H105" s="34">
        <f t="shared" ca="1" si="11"/>
        <v>0.32645464401102353</v>
      </c>
      <c r="I105" s="35">
        <f ca="1">F105*H105/(1+$O$4/$O$6)^A105</f>
        <v>-396.50317665508999</v>
      </c>
      <c r="J105" s="19">
        <f ca="1">D105+E105+F105*H105</f>
        <v>24219.703507986796</v>
      </c>
      <c r="K105" s="36"/>
      <c r="N105" s="24">
        <v>79</v>
      </c>
      <c r="O105" s="25">
        <v>3.8115280000000001E-2</v>
      </c>
      <c r="P105" s="30">
        <v>2.831792E-2</v>
      </c>
    </row>
    <row r="106" spans="1:16" x14ac:dyDescent="0.3">
      <c r="A106" s="1">
        <f t="shared" si="13"/>
        <v>101</v>
      </c>
      <c r="B106" s="9">
        <f t="shared" si="12"/>
        <v>5</v>
      </c>
      <c r="C106" s="1">
        <f t="shared" si="10"/>
        <v>9</v>
      </c>
      <c r="D106" s="19">
        <f t="shared" ca="1" si="9"/>
        <v>24219.703507986796</v>
      </c>
      <c r="E106" s="17">
        <f t="shared" ca="1" si="8"/>
        <v>121.09851753993398</v>
      </c>
      <c r="F106" s="39">
        <f>-$O$10</f>
        <v>-2000</v>
      </c>
      <c r="G106" s="34">
        <f ca="1">IF(B106=12,IFERROR(OFFSET($N$25,MATCH($S$4+C106,$N$26:$N$141,0),MATCH($S$5,$O$25:$P$25,0)),1),0)</f>
        <v>0</v>
      </c>
      <c r="H106" s="34">
        <f t="shared" ca="1" si="11"/>
        <v>0.32645464401102353</v>
      </c>
      <c r="I106" s="35">
        <f ca="1">F106*H106/(1+$O$4/$O$6)^A106</f>
        <v>-394.53052403491552</v>
      </c>
      <c r="J106" s="19">
        <f ca="1">D106+E106+F106*H106</f>
        <v>23687.892737504681</v>
      </c>
      <c r="K106" s="36"/>
      <c r="N106" s="24">
        <v>80</v>
      </c>
      <c r="O106" s="25">
        <v>4.2466049999999998E-2</v>
      </c>
      <c r="P106" s="30">
        <v>3.1715849999999997E-2</v>
      </c>
    </row>
    <row r="107" spans="1:16" x14ac:dyDescent="0.3">
      <c r="A107" s="1">
        <f t="shared" si="13"/>
        <v>102</v>
      </c>
      <c r="B107" s="9">
        <f t="shared" si="12"/>
        <v>6</v>
      </c>
      <c r="C107" s="1">
        <f t="shared" si="10"/>
        <v>9</v>
      </c>
      <c r="D107" s="19">
        <f t="shared" ca="1" si="9"/>
        <v>23687.892737504681</v>
      </c>
      <c r="E107" s="17">
        <f t="shared" ca="1" si="8"/>
        <v>118.4394636875234</v>
      </c>
      <c r="F107" s="39">
        <f>-$O$10</f>
        <v>-2000</v>
      </c>
      <c r="G107" s="34">
        <f ca="1">IF(B107=12,IFERROR(OFFSET($N$25,MATCH($S$4+C107,$N$26:$N$141,0),MATCH($S$5,$O$25:$P$25,0)),1),0)</f>
        <v>0</v>
      </c>
      <c r="H107" s="34">
        <f t="shared" ca="1" si="11"/>
        <v>0.32645464401102353</v>
      </c>
      <c r="I107" s="35">
        <f ca="1">F107*H107/(1+$O$4/$O$6)^A107</f>
        <v>-392.56768560688113</v>
      </c>
      <c r="J107" s="19">
        <f ca="1">D107+E107+F107*H107</f>
        <v>23153.422913170154</v>
      </c>
      <c r="K107" s="36"/>
      <c r="N107" s="24">
        <v>81</v>
      </c>
      <c r="O107" s="25">
        <v>4.7541420000000001E-2</v>
      </c>
      <c r="P107" s="30">
        <v>3.5911140000000001E-2</v>
      </c>
    </row>
    <row r="108" spans="1:16" x14ac:dyDescent="0.3">
      <c r="A108" s="1">
        <f t="shared" si="13"/>
        <v>103</v>
      </c>
      <c r="B108" s="9">
        <f t="shared" si="12"/>
        <v>7</v>
      </c>
      <c r="C108" s="1">
        <f t="shared" si="10"/>
        <v>9</v>
      </c>
      <c r="D108" s="19">
        <f t="shared" ca="1" si="9"/>
        <v>23153.422913170154</v>
      </c>
      <c r="E108" s="17">
        <f t="shared" ca="1" si="8"/>
        <v>115.76711456585078</v>
      </c>
      <c r="F108" s="39">
        <f>-$O$10</f>
        <v>-2000</v>
      </c>
      <c r="G108" s="34">
        <f ca="1">IF(B108=12,IFERROR(OFFSET($N$25,MATCH($S$4+C108,$N$26:$N$141,0),MATCH($S$5,$O$25:$P$25,0)),1),0)</f>
        <v>0</v>
      </c>
      <c r="H108" s="34">
        <f t="shared" ca="1" si="11"/>
        <v>0.32645464401102353</v>
      </c>
      <c r="I108" s="35">
        <f ca="1">F108*H108/(1+$O$4/$O$6)^A108</f>
        <v>-390.61461254416037</v>
      </c>
      <c r="J108" s="19">
        <f ca="1">D108+E108+F108*H108</f>
        <v>22616.280739713955</v>
      </c>
      <c r="K108" s="36"/>
      <c r="N108" s="24">
        <v>82</v>
      </c>
      <c r="O108" s="25">
        <v>5.3061410000000003E-2</v>
      </c>
      <c r="P108" s="30">
        <v>4.0817859999999997E-2</v>
      </c>
    </row>
    <row r="109" spans="1:16" x14ac:dyDescent="0.3">
      <c r="A109" s="1">
        <f t="shared" si="13"/>
        <v>104</v>
      </c>
      <c r="B109" s="9">
        <f t="shared" si="12"/>
        <v>8</v>
      </c>
      <c r="C109" s="1">
        <f t="shared" si="10"/>
        <v>9</v>
      </c>
      <c r="D109" s="19">
        <f t="shared" ca="1" si="9"/>
        <v>22616.280739713955</v>
      </c>
      <c r="E109" s="17">
        <f t="shared" ca="1" si="8"/>
        <v>113.08140369856977</v>
      </c>
      <c r="F109" s="39">
        <f>-$O$10</f>
        <v>-2000</v>
      </c>
      <c r="G109" s="34">
        <f ca="1">IF(B109=12,IFERROR(OFFSET($N$25,MATCH($S$4+C109,$N$26:$N$141,0),MATCH($S$5,$O$25:$P$25,0)),1),0)</f>
        <v>0</v>
      </c>
      <c r="H109" s="34">
        <f t="shared" ca="1" si="11"/>
        <v>0.32645464401102353</v>
      </c>
      <c r="I109" s="35">
        <f ca="1">F109*H109/(1+$O$4/$O$6)^A109</f>
        <v>-388.67125626284616</v>
      </c>
      <c r="J109" s="19">
        <f ca="1">D109+E109+F109*H109</f>
        <v>22076.452855390475</v>
      </c>
      <c r="K109" s="36"/>
      <c r="N109" s="24">
        <v>83</v>
      </c>
      <c r="O109" s="25">
        <v>5.9038559999999997E-2</v>
      </c>
      <c r="P109" s="30">
        <v>4.6454240000000001E-2</v>
      </c>
    </row>
    <row r="110" spans="1:16" x14ac:dyDescent="0.3">
      <c r="A110" s="1">
        <f t="shared" si="13"/>
        <v>105</v>
      </c>
      <c r="B110" s="9">
        <f t="shared" si="12"/>
        <v>9</v>
      </c>
      <c r="C110" s="1">
        <f t="shared" si="10"/>
        <v>9</v>
      </c>
      <c r="D110" s="19">
        <f t="shared" ca="1" si="9"/>
        <v>22076.452855390475</v>
      </c>
      <c r="E110" s="17">
        <f t="shared" ca="1" si="8"/>
        <v>110.38226427695237</v>
      </c>
      <c r="F110" s="39">
        <f>-$O$10</f>
        <v>-2000</v>
      </c>
      <c r="G110" s="34">
        <f ca="1">IF(B110=12,IFERROR(OFFSET($N$25,MATCH($S$4+C110,$N$26:$N$141,0),MATCH($S$5,$O$25:$P$25,0)),1),0)</f>
        <v>0</v>
      </c>
      <c r="H110" s="34">
        <f t="shared" ca="1" si="11"/>
        <v>0.32645464401102353</v>
      </c>
      <c r="I110" s="35">
        <f ca="1">F110*H110/(1+$O$4/$O$6)^A110</f>
        <v>-386.73756842074249</v>
      </c>
      <c r="J110" s="19">
        <f ca="1">D110+E110+F110*H110</f>
        <v>21533.925831645378</v>
      </c>
      <c r="K110" s="36"/>
      <c r="N110" s="24">
        <v>84</v>
      </c>
      <c r="O110" s="25">
        <v>6.5654279999999995E-2</v>
      </c>
      <c r="P110" s="30">
        <v>5.2823790000000002E-2</v>
      </c>
    </row>
    <row r="111" spans="1:16" x14ac:dyDescent="0.3">
      <c r="A111" s="1">
        <f t="shared" si="13"/>
        <v>106</v>
      </c>
      <c r="B111" s="9">
        <f t="shared" si="12"/>
        <v>10</v>
      </c>
      <c r="C111" s="1">
        <f t="shared" si="10"/>
        <v>9</v>
      </c>
      <c r="D111" s="19">
        <f t="shared" ca="1" si="9"/>
        <v>21533.925831645378</v>
      </c>
      <c r="E111" s="17">
        <f t="shared" ca="1" si="8"/>
        <v>107.6696291582269</v>
      </c>
      <c r="F111" s="39">
        <f>-$O$10</f>
        <v>-2000</v>
      </c>
      <c r="G111" s="34">
        <f ca="1">IF(B111=12,IFERROR(OFFSET($N$25,MATCH($S$4+C111,$N$26:$N$141,0),MATCH($S$5,$O$25:$P$25,0)),1),0)</f>
        <v>0</v>
      </c>
      <c r="H111" s="34">
        <f t="shared" ca="1" si="11"/>
        <v>0.32645464401102353</v>
      </c>
      <c r="I111" s="35">
        <f ca="1">F111*H111/(1+$O$4/$O$6)^A111</f>
        <v>-384.81350091616179</v>
      </c>
      <c r="J111" s="19">
        <f ca="1">D111+E111+F111*H111</f>
        <v>20988.686172781556</v>
      </c>
      <c r="K111" s="36"/>
      <c r="N111" s="24">
        <v>85</v>
      </c>
      <c r="O111" s="25">
        <v>7.3155499999999998E-2</v>
      </c>
      <c r="P111" s="30">
        <v>5.9885099999999997E-2</v>
      </c>
    </row>
    <row r="112" spans="1:16" x14ac:dyDescent="0.3">
      <c r="A112" s="1">
        <f t="shared" si="13"/>
        <v>107</v>
      </c>
      <c r="B112" s="9">
        <f t="shared" si="12"/>
        <v>11</v>
      </c>
      <c r="C112" s="1">
        <f t="shared" si="10"/>
        <v>9</v>
      </c>
      <c r="D112" s="19">
        <f t="shared" ca="1" si="9"/>
        <v>20988.686172781556</v>
      </c>
      <c r="E112" s="17">
        <f t="shared" ca="1" si="8"/>
        <v>104.94343086390778</v>
      </c>
      <c r="F112" s="39">
        <f>-$O$10</f>
        <v>-2000</v>
      </c>
      <c r="G112" s="34">
        <f ca="1">IF(B112=12,IFERROR(OFFSET($N$25,MATCH($S$4+C112,$N$26:$N$141,0),MATCH($S$5,$O$25:$P$25,0)),1),0)</f>
        <v>0</v>
      </c>
      <c r="H112" s="34">
        <f t="shared" ca="1" si="11"/>
        <v>0.32645464401102353</v>
      </c>
      <c r="I112" s="35">
        <f ca="1">F112*H112/(1+$O$4/$O$6)^A112</f>
        <v>-382.89900588672816</v>
      </c>
      <c r="J112" s="19">
        <f ca="1">D112+E112+F112*H112</f>
        <v>20440.720315623414</v>
      </c>
      <c r="K112" s="36"/>
      <c r="N112" s="24">
        <v>86</v>
      </c>
      <c r="O112" s="25">
        <v>8.2516500000000007E-2</v>
      </c>
      <c r="P112" s="30">
        <v>6.8169199999999999E-2</v>
      </c>
    </row>
    <row r="113" spans="1:16" x14ac:dyDescent="0.3">
      <c r="A113" s="1">
        <f t="shared" si="13"/>
        <v>108</v>
      </c>
      <c r="B113" s="9">
        <f t="shared" si="12"/>
        <v>12</v>
      </c>
      <c r="C113" s="1">
        <f t="shared" si="10"/>
        <v>9</v>
      </c>
      <c r="D113" s="19">
        <f t="shared" ca="1" si="9"/>
        <v>20440.720315623414</v>
      </c>
      <c r="E113" s="17">
        <f t="shared" ca="1" si="8"/>
        <v>102.20360157811707</v>
      </c>
      <c r="F113" s="39">
        <f>-$O$10</f>
        <v>-2000</v>
      </c>
      <c r="G113" s="34">
        <f ca="1">IF(B113=12,IFERROR(OFFSET($N$25,MATCH($S$4+C113,$N$26:$N$141,0),MATCH($S$5,$O$25:$P$25,0)),1),0)</f>
        <v>0.20557020000000001</v>
      </c>
      <c r="H113" s="34">
        <f t="shared" ca="1" si="11"/>
        <v>0.32645464401102353</v>
      </c>
      <c r="I113" s="35">
        <f ca="1">F113*H113/(1+$O$4/$O$6)^A113</f>
        <v>-380.99403570818731</v>
      </c>
      <c r="J113" s="19">
        <f ca="1">D113+E113+F113*H113</f>
        <v>19890.014629179481</v>
      </c>
      <c r="K113" s="36"/>
      <c r="N113" s="24">
        <v>87</v>
      </c>
      <c r="O113" s="25">
        <v>9.3305299999999994E-2</v>
      </c>
      <c r="P113" s="30">
        <v>7.7170500000000003E-2</v>
      </c>
    </row>
    <row r="114" spans="1:16" x14ac:dyDescent="0.3">
      <c r="A114" s="1">
        <f t="shared" si="13"/>
        <v>109</v>
      </c>
      <c r="B114" s="9">
        <f t="shared" si="12"/>
        <v>1</v>
      </c>
      <c r="C114" s="1">
        <f t="shared" si="10"/>
        <v>10</v>
      </c>
      <c r="D114" s="19">
        <f t="shared" ca="1" si="9"/>
        <v>19890.014629179481</v>
      </c>
      <c r="E114" s="17">
        <f t="shared" ca="1" si="8"/>
        <v>99.450073145897406</v>
      </c>
      <c r="F114" s="39">
        <f>-$O$10</f>
        <v>-2000</v>
      </c>
      <c r="G114" s="34">
        <f ca="1">IF(B114=12,IFERROR(OFFSET($N$25,MATCH($S$4+C114,$N$26:$N$141,0),MATCH($S$5,$O$25:$P$25,0)),1),0)</f>
        <v>0</v>
      </c>
      <c r="H114" s="34">
        <f t="shared" ca="1" si="11"/>
        <v>0.25934529755074859</v>
      </c>
      <c r="I114" s="35">
        <f ca="1">F114*H114/(1+$O$4/$O$6)^A114</f>
        <v>-301.16717969039615</v>
      </c>
      <c r="J114" s="19">
        <f ca="1">D114+E114+F114*H114</f>
        <v>19470.774107223882</v>
      </c>
      <c r="K114" s="36"/>
      <c r="N114" s="24">
        <v>88</v>
      </c>
      <c r="O114" s="25">
        <v>0.1055857</v>
      </c>
      <c r="P114" s="30">
        <v>8.68593E-2</v>
      </c>
    </row>
    <row r="115" spans="1:16" x14ac:dyDescent="0.3">
      <c r="A115" s="1">
        <f t="shared" si="13"/>
        <v>110</v>
      </c>
      <c r="B115" s="9">
        <f t="shared" si="12"/>
        <v>2</v>
      </c>
      <c r="C115" s="1">
        <f t="shared" si="10"/>
        <v>10</v>
      </c>
      <c r="D115" s="19">
        <f t="shared" ca="1" si="9"/>
        <v>19470.774107223882</v>
      </c>
      <c r="E115" s="17">
        <f t="shared" ca="1" si="8"/>
        <v>97.353870536119416</v>
      </c>
      <c r="F115" s="39">
        <f>-$O$10</f>
        <v>-2000</v>
      </c>
      <c r="G115" s="34">
        <f ca="1">IF(B115=12,IFERROR(OFFSET($N$25,MATCH($S$4+C115,$N$26:$N$141,0),MATCH($S$5,$O$25:$P$25,0)),1),0)</f>
        <v>0</v>
      </c>
      <c r="H115" s="34">
        <f t="shared" ca="1" si="11"/>
        <v>0.25934529755074859</v>
      </c>
      <c r="I115" s="35">
        <f ca="1">F115*H115/(1+$O$4/$O$6)^A115</f>
        <v>-299.668835512832</v>
      </c>
      <c r="J115" s="19">
        <f ca="1">D115+E115+F115*H115</f>
        <v>19049.437382658507</v>
      </c>
      <c r="K115" s="36"/>
      <c r="N115" s="24">
        <v>89</v>
      </c>
      <c r="O115" s="25">
        <v>0.1193302</v>
      </c>
      <c r="P115" s="30">
        <v>9.7169599999999995E-2</v>
      </c>
    </row>
    <row r="116" spans="1:16" x14ac:dyDescent="0.3">
      <c r="A116" s="1">
        <f t="shared" si="13"/>
        <v>111</v>
      </c>
      <c r="B116" s="9">
        <f t="shared" si="12"/>
        <v>3</v>
      </c>
      <c r="C116" s="1">
        <f t="shared" si="10"/>
        <v>10</v>
      </c>
      <c r="D116" s="19">
        <f t="shared" ca="1" si="9"/>
        <v>19049.437382658507</v>
      </c>
      <c r="E116" s="17">
        <f t="shared" ca="1" si="8"/>
        <v>95.247186913292538</v>
      </c>
      <c r="F116" s="39">
        <f>-$O$10</f>
        <v>-2000</v>
      </c>
      <c r="G116" s="34">
        <f ca="1">IF(B116=12,IFERROR(OFFSET($N$25,MATCH($S$4+C116,$N$26:$N$141,0),MATCH($S$5,$O$25:$P$25,0)),1),0)</f>
        <v>0</v>
      </c>
      <c r="H116" s="34">
        <f t="shared" ca="1" si="11"/>
        <v>0.25934529755074859</v>
      </c>
      <c r="I116" s="35">
        <f ca="1">F116*H116/(1+$O$4/$O$6)^A116</f>
        <v>-298.17794578391255</v>
      </c>
      <c r="J116" s="19">
        <f ca="1">D116+E116+F116*H116</f>
        <v>18625.993974470304</v>
      </c>
      <c r="K116" s="36"/>
      <c r="N116" s="24">
        <v>90</v>
      </c>
      <c r="O116" s="25">
        <v>0.13443540000000001</v>
      </c>
      <c r="P116" s="30">
        <v>0.10801669999999999</v>
      </c>
    </row>
    <row r="117" spans="1:16" x14ac:dyDescent="0.3">
      <c r="A117" s="1">
        <f t="shared" si="13"/>
        <v>112</v>
      </c>
      <c r="B117" s="9">
        <f t="shared" si="12"/>
        <v>4</v>
      </c>
      <c r="C117" s="1">
        <f t="shared" si="10"/>
        <v>10</v>
      </c>
      <c r="D117" s="19">
        <f t="shared" ca="1" si="9"/>
        <v>18625.993974470304</v>
      </c>
      <c r="E117" s="17">
        <f t="shared" ca="1" si="8"/>
        <v>93.129969872351523</v>
      </c>
      <c r="F117" s="39">
        <f>-$O$10</f>
        <v>-2000</v>
      </c>
      <c r="G117" s="34">
        <f ca="1">IF(B117=12,IFERROR(OFFSET($N$25,MATCH($S$4+C117,$N$26:$N$141,0),MATCH($S$5,$O$25:$P$25,0)),1),0)</f>
        <v>0</v>
      </c>
      <c r="H117" s="34">
        <f t="shared" ca="1" si="11"/>
        <v>0.25934529755074859</v>
      </c>
      <c r="I117" s="35">
        <f ca="1">F117*H117/(1+$O$4/$O$6)^A117</f>
        <v>-296.69447341682843</v>
      </c>
      <c r="J117" s="19">
        <f ca="1">D117+E117+F117*H117</f>
        <v>18200.433349241161</v>
      </c>
      <c r="K117" s="36"/>
      <c r="N117" s="24">
        <v>91</v>
      </c>
      <c r="O117" s="25">
        <v>0.1504789</v>
      </c>
      <c r="P117" s="30">
        <v>0.11915530000000001</v>
      </c>
    </row>
    <row r="118" spans="1:16" x14ac:dyDescent="0.3">
      <c r="A118" s="1">
        <f t="shared" si="13"/>
        <v>113</v>
      </c>
      <c r="B118" s="9">
        <f t="shared" si="12"/>
        <v>5</v>
      </c>
      <c r="C118" s="1">
        <f t="shared" si="10"/>
        <v>10</v>
      </c>
      <c r="D118" s="19">
        <f t="shared" ca="1" si="9"/>
        <v>18200.433349241161</v>
      </c>
      <c r="E118" s="17">
        <f t="shared" ca="1" si="8"/>
        <v>91.002166746205802</v>
      </c>
      <c r="F118" s="39">
        <f>-$O$10</f>
        <v>-2000</v>
      </c>
      <c r="G118" s="34">
        <f ca="1">IF(B118=12,IFERROR(OFFSET($N$25,MATCH($S$4+C118,$N$26:$N$141,0),MATCH($S$5,$O$25:$P$25,0)),1),0)</f>
        <v>0</v>
      </c>
      <c r="H118" s="34">
        <f t="shared" ca="1" si="11"/>
        <v>0.25934529755074859</v>
      </c>
      <c r="I118" s="35">
        <f ca="1">F118*H118/(1+$O$4/$O$6)^A118</f>
        <v>-295.21838150928198</v>
      </c>
      <c r="J118" s="19">
        <f ca="1">D118+E118+F118*H118</f>
        <v>17772.744920885871</v>
      </c>
      <c r="K118" s="36"/>
      <c r="N118" s="24">
        <v>92</v>
      </c>
      <c r="O118" s="25">
        <v>0.16764989999999999</v>
      </c>
      <c r="P118" s="30">
        <v>0.1311068</v>
      </c>
    </row>
    <row r="119" spans="1:16" x14ac:dyDescent="0.3">
      <c r="A119" s="1">
        <f t="shared" si="13"/>
        <v>114</v>
      </c>
      <c r="B119" s="9">
        <f t="shared" si="12"/>
        <v>6</v>
      </c>
      <c r="C119" s="1">
        <f t="shared" si="10"/>
        <v>10</v>
      </c>
      <c r="D119" s="19">
        <f t="shared" ca="1" si="9"/>
        <v>17772.744920885871</v>
      </c>
      <c r="E119" s="17">
        <f t="shared" ca="1" si="8"/>
        <v>88.863724604429351</v>
      </c>
      <c r="F119" s="39">
        <f>-$O$10</f>
        <v>-2000</v>
      </c>
      <c r="G119" s="34">
        <f ca="1">IF(B119=12,IFERROR(OFFSET($N$25,MATCH($S$4+C119,$N$26:$N$141,0),MATCH($S$5,$O$25:$P$25,0)),1),0)</f>
        <v>0</v>
      </c>
      <c r="H119" s="34">
        <f t="shared" ca="1" si="11"/>
        <v>0.25934529755074859</v>
      </c>
      <c r="I119" s="35">
        <f ca="1">F119*H119/(1+$O$4/$O$6)^A119</f>
        <v>-293.74963334256927</v>
      </c>
      <c r="J119" s="19">
        <f ca="1">D119+E119+F119*H119</f>
        <v>17342.918050388806</v>
      </c>
      <c r="K119" s="36"/>
      <c r="N119" s="24">
        <v>93</v>
      </c>
      <c r="O119" s="25">
        <v>0.18598580000000001</v>
      </c>
      <c r="P119" s="30">
        <v>0.1444674</v>
      </c>
    </row>
    <row r="120" spans="1:16" x14ac:dyDescent="0.3">
      <c r="A120" s="1">
        <f t="shared" si="13"/>
        <v>115</v>
      </c>
      <c r="B120" s="9">
        <f t="shared" si="12"/>
        <v>7</v>
      </c>
      <c r="C120" s="1">
        <f t="shared" si="10"/>
        <v>10</v>
      </c>
      <c r="D120" s="19">
        <f t="shared" ca="1" si="9"/>
        <v>17342.918050388806</v>
      </c>
      <c r="E120" s="17">
        <f t="shared" ca="1" si="8"/>
        <v>86.714590251944031</v>
      </c>
      <c r="F120" s="39">
        <f>-$O$10</f>
        <v>-2000</v>
      </c>
      <c r="G120" s="34">
        <f ca="1">IF(B120=12,IFERROR(OFFSET($N$25,MATCH($S$4+C120,$N$26:$N$141,0),MATCH($S$5,$O$25:$P$25,0)),1),0)</f>
        <v>0</v>
      </c>
      <c r="H120" s="34">
        <f t="shared" ca="1" si="11"/>
        <v>0.25934529755074859</v>
      </c>
      <c r="I120" s="35">
        <f ca="1">F120*H120/(1+$O$4/$O$6)^A120</f>
        <v>-292.28819238066598</v>
      </c>
      <c r="J120" s="19">
        <f ca="1">D120+E120+F120*H120</f>
        <v>16910.942045539254</v>
      </c>
      <c r="K120" s="36"/>
      <c r="N120" s="24">
        <v>94</v>
      </c>
      <c r="O120" s="25">
        <v>0.20557020000000001</v>
      </c>
      <c r="P120" s="30">
        <v>0.1600731</v>
      </c>
    </row>
    <row r="121" spans="1:16" x14ac:dyDescent="0.3">
      <c r="A121" s="1">
        <f t="shared" si="13"/>
        <v>116</v>
      </c>
      <c r="B121" s="9">
        <f t="shared" si="12"/>
        <v>8</v>
      </c>
      <c r="C121" s="1">
        <f t="shared" si="10"/>
        <v>10</v>
      </c>
      <c r="D121" s="19">
        <f t="shared" ca="1" si="9"/>
        <v>16910.942045539254</v>
      </c>
      <c r="E121" s="17">
        <f t="shared" ca="1" si="8"/>
        <v>84.554710227696276</v>
      </c>
      <c r="F121" s="39">
        <f>-$O$10</f>
        <v>-2000</v>
      </c>
      <c r="G121" s="34">
        <f ca="1">IF(B121=12,IFERROR(OFFSET($N$25,MATCH($S$4+C121,$N$26:$N$141,0),MATCH($S$5,$O$25:$P$25,0)),1),0)</f>
        <v>0</v>
      </c>
      <c r="H121" s="34">
        <f t="shared" ca="1" si="11"/>
        <v>0.25934529755074859</v>
      </c>
      <c r="I121" s="35">
        <f ca="1">F121*H121/(1+$O$4/$O$6)^A121</f>
        <v>-290.83402226931941</v>
      </c>
      <c r="J121" s="19">
        <f ca="1">D121+E121+F121*H121</f>
        <v>16476.806160665456</v>
      </c>
      <c r="K121" s="36"/>
      <c r="N121" s="24">
        <v>95</v>
      </c>
      <c r="O121" s="25">
        <v>0.2264284</v>
      </c>
      <c r="P121" s="30">
        <v>0.17899419999999999</v>
      </c>
    </row>
    <row r="122" spans="1:16" x14ac:dyDescent="0.3">
      <c r="A122" s="1">
        <f t="shared" si="13"/>
        <v>117</v>
      </c>
      <c r="B122" s="9">
        <f t="shared" si="12"/>
        <v>9</v>
      </c>
      <c r="C122" s="1">
        <f t="shared" si="10"/>
        <v>10</v>
      </c>
      <c r="D122" s="19">
        <f t="shared" ca="1" si="9"/>
        <v>16476.806160665456</v>
      </c>
      <c r="E122" s="17">
        <f t="shared" ca="1" si="8"/>
        <v>82.384030803327278</v>
      </c>
      <c r="F122" s="39">
        <f>-$O$10</f>
        <v>-2000</v>
      </c>
      <c r="G122" s="34">
        <f ca="1">IF(B122=12,IFERROR(OFFSET($N$25,MATCH($S$4+C122,$N$26:$N$141,0),MATCH($S$5,$O$25:$P$25,0)),1),0)</f>
        <v>0</v>
      </c>
      <c r="H122" s="34">
        <f t="shared" ca="1" si="11"/>
        <v>0.25934529755074859</v>
      </c>
      <c r="I122" s="35">
        <f ca="1">F122*H122/(1+$O$4/$O$6)^A122</f>
        <v>-289.38708683514375</v>
      </c>
      <c r="J122" s="19">
        <f ca="1">D122+E122+F122*H122</f>
        <v>16040.499596367286</v>
      </c>
      <c r="K122" s="36"/>
      <c r="N122" s="24">
        <v>96</v>
      </c>
      <c r="O122" s="25">
        <v>0.23897922999999999</v>
      </c>
      <c r="P122" s="30">
        <v>0.19851079999999999</v>
      </c>
    </row>
    <row r="123" spans="1:16" x14ac:dyDescent="0.3">
      <c r="A123" s="1">
        <f t="shared" si="13"/>
        <v>118</v>
      </c>
      <c r="B123" s="9">
        <f t="shared" si="12"/>
        <v>10</v>
      </c>
      <c r="C123" s="1">
        <f t="shared" si="10"/>
        <v>10</v>
      </c>
      <c r="D123" s="19">
        <f t="shared" ca="1" si="9"/>
        <v>16040.499596367286</v>
      </c>
      <c r="E123" s="17">
        <f t="shared" ca="1" si="8"/>
        <v>80.20249798183643</v>
      </c>
      <c r="F123" s="39">
        <f>-$O$10</f>
        <v>-2000</v>
      </c>
      <c r="G123" s="34">
        <f ca="1">IF(B123=12,IFERROR(OFFSET($N$25,MATCH($S$4+C123,$N$26:$N$141,0),MATCH($S$5,$O$25:$P$25,0)),1),0)</f>
        <v>0</v>
      </c>
      <c r="H123" s="34">
        <f t="shared" ca="1" si="11"/>
        <v>0.25934529755074859</v>
      </c>
      <c r="I123" s="35">
        <f ca="1">F123*H123/(1+$O$4/$O$6)^A123</f>
        <v>-287.94735008472026</v>
      </c>
      <c r="J123" s="19">
        <f ca="1">D123+E123+F123*H123</f>
        <v>15602.011499247625</v>
      </c>
      <c r="K123" s="36"/>
      <c r="N123" s="24">
        <v>97</v>
      </c>
      <c r="O123" s="25">
        <v>0.25770095999999998</v>
      </c>
      <c r="P123" s="30">
        <v>0.21563388</v>
      </c>
    </row>
    <row r="124" spans="1:16" x14ac:dyDescent="0.3">
      <c r="A124" s="1">
        <f t="shared" si="13"/>
        <v>119</v>
      </c>
      <c r="B124" s="9">
        <f t="shared" si="12"/>
        <v>11</v>
      </c>
      <c r="C124" s="1">
        <f t="shared" si="10"/>
        <v>10</v>
      </c>
      <c r="D124" s="19">
        <f t="shared" ca="1" si="9"/>
        <v>15602.011499247625</v>
      </c>
      <c r="E124" s="17">
        <f t="shared" ca="1" si="8"/>
        <v>78.010057496238119</v>
      </c>
      <c r="F124" s="39">
        <f>-$O$10</f>
        <v>-2000</v>
      </c>
      <c r="G124" s="34">
        <f ca="1">IF(B124=12,IFERROR(OFFSET($N$25,MATCH($S$4+C124,$N$26:$N$141,0),MATCH($S$5,$O$25:$P$25,0)),1),0)</f>
        <v>0</v>
      </c>
      <c r="H124" s="34">
        <f t="shared" ca="1" si="11"/>
        <v>0.25934529755074859</v>
      </c>
      <c r="I124" s="35">
        <f ca="1">F124*H124/(1+$O$4/$O$6)^A124</f>
        <v>-286.51477620370173</v>
      </c>
      <c r="J124" s="19">
        <f ca="1">D124+E124+F124*H124</f>
        <v>15161.330961642365</v>
      </c>
      <c r="K124" s="36"/>
      <c r="N124" s="24">
        <v>98</v>
      </c>
      <c r="O124" s="25">
        <v>0.27642486999999999</v>
      </c>
      <c r="P124" s="30">
        <v>0.23320221999999999</v>
      </c>
    </row>
    <row r="125" spans="1:16" x14ac:dyDescent="0.3">
      <c r="A125" s="1">
        <f t="shared" si="13"/>
        <v>120</v>
      </c>
      <c r="B125" s="9">
        <f t="shared" si="12"/>
        <v>12</v>
      </c>
      <c r="C125" s="1">
        <f t="shared" si="10"/>
        <v>10</v>
      </c>
      <c r="D125" s="19">
        <f t="shared" ca="1" si="9"/>
        <v>15161.330961642365</v>
      </c>
      <c r="E125" s="17">
        <f t="shared" ca="1" si="8"/>
        <v>75.806654808211832</v>
      </c>
      <c r="F125" s="39">
        <f>-$O$10</f>
        <v>-2000</v>
      </c>
      <c r="G125" s="34">
        <f ca="1">IF(B125=12,IFERROR(OFFSET($N$25,MATCH($S$4+C125,$N$26:$N$141,0),MATCH($S$5,$O$25:$P$25,0)),1),0)</f>
        <v>0.2264284</v>
      </c>
      <c r="H125" s="34">
        <f t="shared" ca="1" si="11"/>
        <v>0.25934529755074859</v>
      </c>
      <c r="I125" s="35">
        <f ca="1">F125*H125/(1+$O$4/$O$6)^A125</f>
        <v>-285.08932955592212</v>
      </c>
      <c r="J125" s="19">
        <f ca="1">D125+E125+F125*H125</f>
        <v>14718.447021349079</v>
      </c>
      <c r="K125" s="36"/>
      <c r="N125" s="24">
        <v>99</v>
      </c>
      <c r="O125" s="25">
        <v>0.29491213999999999</v>
      </c>
      <c r="P125" s="30">
        <v>0.25104404000000002</v>
      </c>
    </row>
    <row r="126" spans="1:16" x14ac:dyDescent="0.3">
      <c r="A126" s="1">
        <f t="shared" si="13"/>
        <v>121</v>
      </c>
      <c r="B126" s="9">
        <f t="shared" si="12"/>
        <v>1</v>
      </c>
      <c r="C126" s="1">
        <f t="shared" si="10"/>
        <v>11</v>
      </c>
      <c r="D126" s="19">
        <f t="shared" ca="1" si="9"/>
        <v>14718.447021349079</v>
      </c>
      <c r="E126" s="17">
        <f t="shared" ca="1" si="8"/>
        <v>73.592235106745392</v>
      </c>
      <c r="F126" s="39">
        <f>-$O$10</f>
        <v>-2000</v>
      </c>
      <c r="G126" s="34">
        <f ca="1">IF(B126=12,IFERROR(OFFSET($N$25,MATCH($S$4+C126,$N$26:$N$141,0),MATCH($S$5,$O$25:$P$25,0)),1),0)</f>
        <v>0</v>
      </c>
      <c r="H126" s="34">
        <f t="shared" ca="1" si="11"/>
        <v>0.20062215677880868</v>
      </c>
      <c r="I126" s="35">
        <f ca="1">F126*H126/(1+$O$4/$O$6)^A126</f>
        <v>-219.43980975870849</v>
      </c>
      <c r="J126" s="19">
        <f ca="1">D126+E126+F126*H126</f>
        <v>14390.794942898207</v>
      </c>
      <c r="K126" s="36"/>
      <c r="N126" s="24">
        <v>100</v>
      </c>
      <c r="O126" s="25">
        <v>0.3133746</v>
      </c>
      <c r="P126" s="30">
        <v>0.26917485000000002</v>
      </c>
    </row>
    <row r="127" spans="1:16" x14ac:dyDescent="0.3">
      <c r="A127" s="1">
        <f t="shared" si="13"/>
        <v>122</v>
      </c>
      <c r="B127" s="9">
        <f t="shared" si="12"/>
        <v>2</v>
      </c>
      <c r="C127" s="1">
        <f t="shared" si="10"/>
        <v>11</v>
      </c>
      <c r="D127" s="19">
        <f t="shared" ca="1" si="9"/>
        <v>14390.794942898207</v>
      </c>
      <c r="E127" s="17">
        <f t="shared" ca="1" si="8"/>
        <v>71.953974714491039</v>
      </c>
      <c r="F127" s="39">
        <f>-$O$10</f>
        <v>-2000</v>
      </c>
      <c r="G127" s="34">
        <f ca="1">IF(B127=12,IFERROR(OFFSET($N$25,MATCH($S$4+C127,$N$26:$N$141,0),MATCH($S$5,$O$25:$P$25,0)),1),0)</f>
        <v>0</v>
      </c>
      <c r="H127" s="34">
        <f t="shared" ca="1" si="11"/>
        <v>0.20062215677880868</v>
      </c>
      <c r="I127" s="35">
        <f ca="1">F127*H127/(1+$O$4/$O$6)^A127</f>
        <v>-218.34806941165027</v>
      </c>
      <c r="J127" s="19">
        <f ca="1">D127+E127+F127*H127</f>
        <v>14061.504604055081</v>
      </c>
      <c r="K127" s="36"/>
      <c r="N127" s="24">
        <v>101</v>
      </c>
      <c r="O127" s="25">
        <v>0.33655439999999998</v>
      </c>
      <c r="P127" s="30">
        <v>0.29515407999999999</v>
      </c>
    </row>
    <row r="128" spans="1:16" x14ac:dyDescent="0.3">
      <c r="A128" s="1">
        <f t="shared" si="13"/>
        <v>123</v>
      </c>
      <c r="B128" s="9">
        <f t="shared" si="12"/>
        <v>3</v>
      </c>
      <c r="C128" s="1">
        <f t="shared" si="10"/>
        <v>11</v>
      </c>
      <c r="D128" s="19">
        <f t="shared" ca="1" si="9"/>
        <v>14061.504604055081</v>
      </c>
      <c r="E128" s="17">
        <f t="shared" ca="1" si="8"/>
        <v>70.307523020275411</v>
      </c>
      <c r="F128" s="39">
        <f>-$O$10</f>
        <v>-2000</v>
      </c>
      <c r="G128" s="34">
        <f ca="1">IF(B128=12,IFERROR(OFFSET($N$25,MATCH($S$4+C128,$N$26:$N$141,0),MATCH($S$5,$O$25:$P$25,0)),1),0)</f>
        <v>0</v>
      </c>
      <c r="H128" s="34">
        <f t="shared" ca="1" si="11"/>
        <v>0.20062215677880868</v>
      </c>
      <c r="I128" s="35">
        <f ca="1">F128*H128/(1+$O$4/$O$6)^A128</f>
        <v>-217.26176060860729</v>
      </c>
      <c r="J128" s="19">
        <f ca="1">D128+E128+F128*H128</f>
        <v>13730.567813517739</v>
      </c>
      <c r="K128" s="36"/>
      <c r="N128" s="24">
        <v>102</v>
      </c>
      <c r="O128" s="25">
        <v>0.35451673</v>
      </c>
      <c r="P128" s="30">
        <v>0.31385748000000002</v>
      </c>
    </row>
    <row r="129" spans="1:16" x14ac:dyDescent="0.3">
      <c r="A129" s="1">
        <f t="shared" si="13"/>
        <v>124</v>
      </c>
      <c r="B129" s="9">
        <f t="shared" si="12"/>
        <v>4</v>
      </c>
      <c r="C129" s="1">
        <f t="shared" si="10"/>
        <v>11</v>
      </c>
      <c r="D129" s="19">
        <f t="shared" ca="1" si="9"/>
        <v>13730.567813517739</v>
      </c>
      <c r="E129" s="17">
        <f t="shared" ca="1" si="8"/>
        <v>68.652839067588701</v>
      </c>
      <c r="F129" s="39">
        <f>-$O$10</f>
        <v>-2000</v>
      </c>
      <c r="G129" s="34">
        <f ca="1">IF(B129=12,IFERROR(OFFSET($N$25,MATCH($S$4+C129,$N$26:$N$141,0),MATCH($S$5,$O$25:$P$25,0)),1),0)</f>
        <v>0</v>
      </c>
      <c r="H129" s="34">
        <f t="shared" ca="1" si="11"/>
        <v>0.20062215677880868</v>
      </c>
      <c r="I129" s="35">
        <f ca="1">F129*H129/(1+$O$4/$O$6)^A129</f>
        <v>-216.18085632697245</v>
      </c>
      <c r="J129" s="19">
        <f ca="1">D129+E129+F129*H129</f>
        <v>13397.976339027709</v>
      </c>
      <c r="K129" s="36"/>
      <c r="N129" s="24">
        <v>103</v>
      </c>
      <c r="O129" s="25">
        <v>0.37192565999999999</v>
      </c>
      <c r="P129" s="30">
        <v>0.33233538000000001</v>
      </c>
    </row>
    <row r="130" spans="1:16" x14ac:dyDescent="0.3">
      <c r="A130" s="1">
        <f t="shared" si="13"/>
        <v>125</v>
      </c>
      <c r="B130" s="9">
        <f t="shared" si="12"/>
        <v>5</v>
      </c>
      <c r="C130" s="1">
        <f t="shared" si="10"/>
        <v>11</v>
      </c>
      <c r="D130" s="19">
        <f t="shared" ca="1" si="9"/>
        <v>13397.976339027709</v>
      </c>
      <c r="E130" s="17">
        <f t="shared" ca="1" si="8"/>
        <v>66.98988169513855</v>
      </c>
      <c r="F130" s="39">
        <f>-$O$10</f>
        <v>-2000</v>
      </c>
      <c r="G130" s="34">
        <f ca="1">IF(B130=12,IFERROR(OFFSET($N$25,MATCH($S$4+C130,$N$26:$N$141,0),MATCH($S$5,$O$25:$P$25,0)),1),0)</f>
        <v>0</v>
      </c>
      <c r="H130" s="34">
        <f t="shared" ca="1" si="11"/>
        <v>0.20062215677880868</v>
      </c>
      <c r="I130" s="35">
        <f ca="1">F130*H130/(1+$O$4/$O$6)^A130</f>
        <v>-215.10532967857958</v>
      </c>
      <c r="J130" s="19">
        <f ca="1">D130+E130+F130*H130</f>
        <v>13063.721907165231</v>
      </c>
      <c r="K130" s="36"/>
      <c r="N130" s="24">
        <v>104</v>
      </c>
      <c r="O130" s="25">
        <v>0.38863082999999998</v>
      </c>
      <c r="P130" s="30">
        <v>0.35040536</v>
      </c>
    </row>
    <row r="131" spans="1:16" x14ac:dyDescent="0.3">
      <c r="A131" s="1">
        <f t="shared" si="13"/>
        <v>126</v>
      </c>
      <c r="B131" s="9">
        <f t="shared" si="12"/>
        <v>6</v>
      </c>
      <c r="C131" s="1">
        <f t="shared" si="10"/>
        <v>11</v>
      </c>
      <c r="D131" s="19">
        <f t="shared" ca="1" si="9"/>
        <v>13063.721907165231</v>
      </c>
      <c r="E131" s="17">
        <f t="shared" ca="1" si="8"/>
        <v>65.318609535826155</v>
      </c>
      <c r="F131" s="39">
        <f>-$O$10</f>
        <v>-2000</v>
      </c>
      <c r="G131" s="34">
        <f ca="1">IF(B131=12,IFERROR(OFFSET($N$25,MATCH($S$4+C131,$N$26:$N$141,0),MATCH($S$5,$O$25:$P$25,0)),1),0)</f>
        <v>0</v>
      </c>
      <c r="H131" s="34">
        <f t="shared" ca="1" si="11"/>
        <v>0.20062215677880868</v>
      </c>
      <c r="I131" s="35">
        <f ca="1">F131*H131/(1+$O$4/$O$6)^A131</f>
        <v>-214.03515390903445</v>
      </c>
      <c r="J131" s="19">
        <f ca="1">D131+E131+F131*H131</f>
        <v>12727.79620314344</v>
      </c>
      <c r="K131" s="36"/>
      <c r="N131" s="24">
        <v>105</v>
      </c>
      <c r="O131" s="25">
        <v>0.4</v>
      </c>
      <c r="P131" s="30">
        <v>0.367898</v>
      </c>
    </row>
    <row r="132" spans="1:16" x14ac:dyDescent="0.3">
      <c r="A132" s="1">
        <f t="shared" si="13"/>
        <v>127</v>
      </c>
      <c r="B132" s="9">
        <f t="shared" si="12"/>
        <v>7</v>
      </c>
      <c r="C132" s="1">
        <f t="shared" si="10"/>
        <v>11</v>
      </c>
      <c r="D132" s="19">
        <f t="shared" ca="1" si="9"/>
        <v>12727.79620314344</v>
      </c>
      <c r="E132" s="17">
        <f t="shared" ca="1" si="8"/>
        <v>63.638981015717199</v>
      </c>
      <c r="F132" s="39">
        <f>-$O$10</f>
        <v>-2000</v>
      </c>
      <c r="G132" s="34">
        <f ca="1">IF(B132=12,IFERROR(OFFSET($N$25,MATCH($S$4+C132,$N$26:$N$141,0),MATCH($S$5,$O$25:$P$25,0)),1),0)</f>
        <v>0</v>
      </c>
      <c r="H132" s="34">
        <f t="shared" ca="1" si="11"/>
        <v>0.20062215677880868</v>
      </c>
      <c r="I132" s="35">
        <f ca="1">F132*H132/(1+$O$4/$O$6)^A132</f>
        <v>-212.97030239704927</v>
      </c>
      <c r="J132" s="19">
        <f ca="1">D132+E132+F132*H132</f>
        <v>12390.19087060154</v>
      </c>
      <c r="K132" s="36"/>
      <c r="N132" s="24">
        <v>106</v>
      </c>
      <c r="O132" s="25">
        <v>0.4</v>
      </c>
      <c r="P132" s="30">
        <v>0.38760699999999998</v>
      </c>
    </row>
    <row r="133" spans="1:16" x14ac:dyDescent="0.3">
      <c r="A133" s="1">
        <f t="shared" si="13"/>
        <v>128</v>
      </c>
      <c r="B133" s="9">
        <f t="shared" si="12"/>
        <v>8</v>
      </c>
      <c r="C133" s="1">
        <f t="shared" si="10"/>
        <v>11</v>
      </c>
      <c r="D133" s="19">
        <f t="shared" ca="1" si="9"/>
        <v>12390.19087060154</v>
      </c>
      <c r="E133" s="17">
        <f t="shared" ca="1" si="8"/>
        <v>61.950954353007702</v>
      </c>
      <c r="F133" s="39">
        <f>-$O$10</f>
        <v>-2000</v>
      </c>
      <c r="G133" s="34">
        <f ca="1">IF(B133=12,IFERROR(OFFSET($N$25,MATCH($S$4+C133,$N$26:$N$141,0),MATCH($S$5,$O$25:$P$25,0)),1),0)</f>
        <v>0</v>
      </c>
      <c r="H133" s="34">
        <f t="shared" ca="1" si="11"/>
        <v>0.20062215677880868</v>
      </c>
      <c r="I133" s="35">
        <f ca="1">F133*H133/(1+$O$4/$O$6)^A133</f>
        <v>-211.91074865378036</v>
      </c>
      <c r="J133" s="19">
        <f ca="1">D133+E133+F133*H133</f>
        <v>12050.89751139693</v>
      </c>
      <c r="K133" s="36"/>
      <c r="N133" s="24">
        <v>107</v>
      </c>
      <c r="O133" s="25">
        <v>0.4</v>
      </c>
      <c r="P133" s="30">
        <v>0.4</v>
      </c>
    </row>
    <row r="134" spans="1:16" x14ac:dyDescent="0.3">
      <c r="A134" s="1">
        <f t="shared" si="13"/>
        <v>129</v>
      </c>
      <c r="B134" s="9">
        <f t="shared" si="12"/>
        <v>9</v>
      </c>
      <c r="C134" s="1">
        <f t="shared" si="10"/>
        <v>11</v>
      </c>
      <c r="D134" s="19">
        <f t="shared" ca="1" si="9"/>
        <v>12050.89751139693</v>
      </c>
      <c r="E134" s="17">
        <f t="shared" ca="1" si="8"/>
        <v>60.25448755698465</v>
      </c>
      <c r="F134" s="39">
        <f>-$O$10</f>
        <v>-2000</v>
      </c>
      <c r="G134" s="34">
        <f ca="1">IF(B134=12,IFERROR(OFFSET($N$25,MATCH($S$4+C134,$N$26:$N$141,0),MATCH($S$5,$O$25:$P$25,0)),1),0)</f>
        <v>0</v>
      </c>
      <c r="H134" s="34">
        <f t="shared" ca="1" si="11"/>
        <v>0.20062215677880868</v>
      </c>
      <c r="I134" s="35">
        <f ca="1">F134*H134/(1+$O$4/$O$6)^A134</f>
        <v>-210.85646632216955</v>
      </c>
      <c r="J134" s="19">
        <f ca="1">D134+E134+F134*H134</f>
        <v>11709.907685396296</v>
      </c>
      <c r="K134" s="36"/>
      <c r="N134" s="24">
        <v>108</v>
      </c>
      <c r="O134" s="25">
        <v>0.4</v>
      </c>
      <c r="P134" s="30">
        <v>0.4</v>
      </c>
    </row>
    <row r="135" spans="1:16" x14ac:dyDescent="0.3">
      <c r="A135" s="1">
        <f t="shared" si="13"/>
        <v>130</v>
      </c>
      <c r="B135" s="9">
        <f t="shared" si="12"/>
        <v>10</v>
      </c>
      <c r="C135" s="1">
        <f t="shared" si="10"/>
        <v>11</v>
      </c>
      <c r="D135" s="19">
        <f t="shared" ca="1" si="9"/>
        <v>11709.907685396296</v>
      </c>
      <c r="E135" s="17">
        <f t="shared" ref="E135:E198" ca="1" si="14">D135*($O$4/$O$6)</f>
        <v>58.549538426981485</v>
      </c>
      <c r="F135" s="39">
        <f>-$O$10</f>
        <v>-2000</v>
      </c>
      <c r="G135" s="34">
        <f ca="1">IF(B135=12,IFERROR(OFFSET($N$25,MATCH($S$4+C135,$N$26:$N$141,0),MATCH($S$5,$O$25:$P$25,0)),1),0)</f>
        <v>0</v>
      </c>
      <c r="H135" s="34">
        <f t="shared" ca="1" si="11"/>
        <v>0.20062215677880868</v>
      </c>
      <c r="I135" s="35">
        <f ca="1">F135*H135/(1+$O$4/$O$6)^A135</f>
        <v>-209.80742917628814</v>
      </c>
      <c r="J135" s="19">
        <f ca="1">D135+E135+F135*H135</f>
        <v>11367.21291026566</v>
      </c>
      <c r="K135" s="36"/>
      <c r="N135" s="24">
        <v>109</v>
      </c>
      <c r="O135" s="25">
        <v>0.4</v>
      </c>
      <c r="P135" s="30">
        <v>0.4</v>
      </c>
    </row>
    <row r="136" spans="1:16" x14ac:dyDescent="0.3">
      <c r="A136" s="1">
        <f t="shared" si="13"/>
        <v>131</v>
      </c>
      <c r="B136" s="9">
        <f t="shared" si="12"/>
        <v>11</v>
      </c>
      <c r="C136" s="1">
        <f t="shared" si="10"/>
        <v>11</v>
      </c>
      <c r="D136" s="19">
        <f t="shared" ref="D136:D199" ca="1" si="15">J135</f>
        <v>11367.21291026566</v>
      </c>
      <c r="E136" s="17">
        <f t="shared" ca="1" si="14"/>
        <v>56.836064551328299</v>
      </c>
      <c r="F136" s="39">
        <f>-$O$10</f>
        <v>-2000</v>
      </c>
      <c r="G136" s="34">
        <f ca="1">IF(B136=12,IFERROR(OFFSET($N$25,MATCH($S$4+C136,$N$26:$N$141,0),MATCH($S$5,$O$25:$P$25,0)),1),0)</f>
        <v>0</v>
      </c>
      <c r="H136" s="34">
        <f t="shared" ca="1" si="11"/>
        <v>0.20062215677880868</v>
      </c>
      <c r="I136" s="35">
        <f ca="1">F136*H136/(1+$O$4/$O$6)^A136</f>
        <v>-208.76361112068474</v>
      </c>
      <c r="J136" s="19">
        <f ca="1">D136+E136+F136*H136</f>
        <v>11022.80466125937</v>
      </c>
      <c r="K136" s="36"/>
      <c r="N136" s="24">
        <v>110</v>
      </c>
      <c r="O136" s="25">
        <v>0.4</v>
      </c>
      <c r="P136" s="30">
        <v>0.4</v>
      </c>
    </row>
    <row r="137" spans="1:16" x14ac:dyDescent="0.3">
      <c r="A137" s="1">
        <f t="shared" si="13"/>
        <v>132</v>
      </c>
      <c r="B137" s="9">
        <f t="shared" si="12"/>
        <v>12</v>
      </c>
      <c r="C137" s="1">
        <f t="shared" si="10"/>
        <v>11</v>
      </c>
      <c r="D137" s="19">
        <f t="shared" ca="1" si="15"/>
        <v>11022.80466125937</v>
      </c>
      <c r="E137" s="17">
        <f t="shared" ca="1" si="14"/>
        <v>55.114023306296851</v>
      </c>
      <c r="F137" s="39">
        <f>-$O$10</f>
        <v>-2000</v>
      </c>
      <c r="G137" s="34">
        <f ca="1">IF(B137=12,IFERROR(OFFSET($N$25,MATCH($S$4+C137,$N$26:$N$141,0),MATCH($S$5,$O$25:$P$25,0)),1),0)</f>
        <v>0.23897922999999999</v>
      </c>
      <c r="H137" s="34">
        <f t="shared" ca="1" si="11"/>
        <v>0.20062215677880868</v>
      </c>
      <c r="I137" s="35">
        <f ca="1">F137*H137/(1+$O$4/$O$6)^A137</f>
        <v>-207.72498618973611</v>
      </c>
      <c r="J137" s="19">
        <f ca="1">D137+E137+F137*H137</f>
        <v>10676.674371008048</v>
      </c>
      <c r="K137" s="36"/>
      <c r="N137" s="24">
        <v>111</v>
      </c>
      <c r="O137" s="25">
        <v>0.4</v>
      </c>
      <c r="P137" s="30">
        <v>0.4</v>
      </c>
    </row>
    <row r="138" spans="1:16" x14ac:dyDescent="0.3">
      <c r="A138" s="1">
        <f t="shared" si="13"/>
        <v>133</v>
      </c>
      <c r="B138" s="9">
        <f t="shared" si="12"/>
        <v>1</v>
      </c>
      <c r="C138" s="1">
        <f t="shared" si="10"/>
        <v>12</v>
      </c>
      <c r="D138" s="19">
        <f t="shared" ca="1" si="15"/>
        <v>10676.674371008048</v>
      </c>
      <c r="E138" s="17">
        <f t="shared" ca="1" si="14"/>
        <v>53.383371855040245</v>
      </c>
      <c r="F138" s="39">
        <f>-$O$10</f>
        <v>-2000</v>
      </c>
      <c r="G138" s="34">
        <f ca="1">IF(B138=12,IFERROR(OFFSET($N$25,MATCH($S$4+C138,$N$26:$N$141,0),MATCH($S$5,$O$25:$P$25,0)),1),0)</f>
        <v>0</v>
      </c>
      <c r="H138" s="34">
        <f t="shared" ca="1" si="11"/>
        <v>0.15267762823086969</v>
      </c>
      <c r="I138" s="35">
        <f ca="1">F138*H138/(1+$O$4/$O$6)^A138</f>
        <v>-157.29654620731577</v>
      </c>
      <c r="J138" s="19">
        <f ca="1">D138+E138+F138*H138</f>
        <v>10424.702486401347</v>
      </c>
      <c r="K138" s="36"/>
      <c r="N138" s="24">
        <v>112</v>
      </c>
      <c r="O138" s="25">
        <v>0.4</v>
      </c>
      <c r="P138" s="30">
        <v>0.4</v>
      </c>
    </row>
    <row r="139" spans="1:16" x14ac:dyDescent="0.3">
      <c r="A139" s="1">
        <f t="shared" si="13"/>
        <v>134</v>
      </c>
      <c r="B139" s="9">
        <f t="shared" si="12"/>
        <v>2</v>
      </c>
      <c r="C139" s="1">
        <f t="shared" si="10"/>
        <v>12</v>
      </c>
      <c r="D139" s="19">
        <f t="shared" ca="1" si="15"/>
        <v>10424.702486401347</v>
      </c>
      <c r="E139" s="17">
        <f t="shared" ca="1" si="14"/>
        <v>52.123512432006741</v>
      </c>
      <c r="F139" s="39">
        <f>-$O$10</f>
        <v>-2000</v>
      </c>
      <c r="G139" s="34">
        <f ca="1">IF(B139=12,IFERROR(OFFSET($N$25,MATCH($S$4+C139,$N$26:$N$141,0),MATCH($S$5,$O$25:$P$25,0)),1),0)</f>
        <v>0</v>
      </c>
      <c r="H139" s="34">
        <f t="shared" ca="1" si="11"/>
        <v>0.15267762823086969</v>
      </c>
      <c r="I139" s="35">
        <f ca="1">F139*H139/(1+$O$4/$O$6)^A139</f>
        <v>-156.51397632568737</v>
      </c>
      <c r="J139" s="19">
        <f ca="1">D139+E139+F139*H139</f>
        <v>10171.470742371614</v>
      </c>
      <c r="K139" s="36"/>
      <c r="N139" s="24">
        <v>113</v>
      </c>
      <c r="O139" s="25">
        <v>0.4</v>
      </c>
      <c r="P139" s="30">
        <v>0.4</v>
      </c>
    </row>
    <row r="140" spans="1:16" x14ac:dyDescent="0.3">
      <c r="A140" s="1">
        <f t="shared" si="13"/>
        <v>135</v>
      </c>
      <c r="B140" s="9">
        <f t="shared" si="12"/>
        <v>3</v>
      </c>
      <c r="C140" s="1">
        <f t="shared" si="10"/>
        <v>12</v>
      </c>
      <c r="D140" s="19">
        <f t="shared" ca="1" si="15"/>
        <v>10171.470742371614</v>
      </c>
      <c r="E140" s="17">
        <f t="shared" ca="1" si="14"/>
        <v>50.857353711858067</v>
      </c>
      <c r="F140" s="39">
        <f>-$O$10</f>
        <v>-2000</v>
      </c>
      <c r="G140" s="34">
        <f ca="1">IF(B140=12,IFERROR(OFFSET($N$25,MATCH($S$4+C140,$N$26:$N$141,0),MATCH($S$5,$O$25:$P$25,0)),1),0)</f>
        <v>0</v>
      </c>
      <c r="H140" s="34">
        <f t="shared" ca="1" si="11"/>
        <v>0.15267762823086969</v>
      </c>
      <c r="I140" s="35">
        <f ca="1">F140*H140/(1+$O$4/$O$6)^A140</f>
        <v>-155.73529982655461</v>
      </c>
      <c r="J140" s="19">
        <f ca="1">D140+E140+F140*H140</f>
        <v>9916.9728396217324</v>
      </c>
      <c r="K140" s="36"/>
      <c r="N140" s="24">
        <v>114</v>
      </c>
      <c r="O140" s="25">
        <v>0.4</v>
      </c>
      <c r="P140" s="30">
        <v>0.4</v>
      </c>
    </row>
    <row r="141" spans="1:16" x14ac:dyDescent="0.3">
      <c r="A141" s="1">
        <f t="shared" si="13"/>
        <v>136</v>
      </c>
      <c r="B141" s="9">
        <f t="shared" si="12"/>
        <v>4</v>
      </c>
      <c r="C141" s="1">
        <f t="shared" si="10"/>
        <v>12</v>
      </c>
      <c r="D141" s="19">
        <f t="shared" ca="1" si="15"/>
        <v>9916.9728396217324</v>
      </c>
      <c r="E141" s="17">
        <f t="shared" ca="1" si="14"/>
        <v>49.584864198108662</v>
      </c>
      <c r="F141" s="39">
        <f>-$O$10</f>
        <v>-2000</v>
      </c>
      <c r="G141" s="34">
        <f ca="1">IF(B141=12,IFERROR(OFFSET($N$25,MATCH($S$4+C141,$N$26:$N$141,0),MATCH($S$5,$O$25:$P$25,0)),1),0)</f>
        <v>0</v>
      </c>
      <c r="H141" s="34">
        <f t="shared" ca="1" si="11"/>
        <v>0.15267762823086969</v>
      </c>
      <c r="I141" s="35">
        <f ca="1">F141*H141/(1+$O$4/$O$6)^A141</f>
        <v>-154.96049733985532</v>
      </c>
      <c r="J141" s="19">
        <f ca="1">D141+E141+F141*H141</f>
        <v>9661.2024473581005</v>
      </c>
      <c r="K141" s="36"/>
      <c r="N141" s="26">
        <v>115</v>
      </c>
      <c r="O141" s="27">
        <v>1</v>
      </c>
      <c r="P141" s="31">
        <v>1</v>
      </c>
    </row>
    <row r="142" spans="1:16" x14ac:dyDescent="0.3">
      <c r="A142" s="1">
        <f t="shared" si="13"/>
        <v>137</v>
      </c>
      <c r="B142" s="9">
        <f t="shared" si="12"/>
        <v>5</v>
      </c>
      <c r="C142" s="1">
        <f t="shared" si="10"/>
        <v>12</v>
      </c>
      <c r="D142" s="19">
        <f t="shared" ca="1" si="15"/>
        <v>9661.2024473581005</v>
      </c>
      <c r="E142" s="17">
        <f t="shared" ca="1" si="14"/>
        <v>48.306012236790501</v>
      </c>
      <c r="F142" s="39">
        <f>-$O$10</f>
        <v>-2000</v>
      </c>
      <c r="G142" s="34">
        <f ca="1">IF(B142=12,IFERROR(OFFSET($N$25,MATCH($S$4+C142,$N$26:$N$141,0),MATCH($S$5,$O$25:$P$25,0)),1),0)</f>
        <v>0</v>
      </c>
      <c r="H142" s="34">
        <f t="shared" ca="1" si="11"/>
        <v>0.15267762823086969</v>
      </c>
      <c r="I142" s="35">
        <f ca="1">F142*H142/(1+$O$4/$O$6)^A142</f>
        <v>-154.18954959189588</v>
      </c>
      <c r="J142" s="19">
        <f ca="1">D142+E142+F142*H142</f>
        <v>9404.1532031331517</v>
      </c>
      <c r="K142" s="36"/>
    </row>
    <row r="143" spans="1:16" x14ac:dyDescent="0.3">
      <c r="A143" s="1">
        <f t="shared" si="13"/>
        <v>138</v>
      </c>
      <c r="B143" s="9">
        <f t="shared" si="12"/>
        <v>6</v>
      </c>
      <c r="C143" s="1">
        <f t="shared" si="10"/>
        <v>12</v>
      </c>
      <c r="D143" s="19">
        <f t="shared" ca="1" si="15"/>
        <v>9404.1532031331517</v>
      </c>
      <c r="E143" s="17">
        <f t="shared" ca="1" si="14"/>
        <v>47.020766015665757</v>
      </c>
      <c r="F143" s="39">
        <f>-$O$10</f>
        <v>-2000</v>
      </c>
      <c r="G143" s="34">
        <f ca="1">IF(B143=12,IFERROR(OFFSET($N$25,MATCH($S$4+C143,$N$26:$N$141,0),MATCH($S$5,$O$25:$P$25,0)),1),0)</f>
        <v>0</v>
      </c>
      <c r="H143" s="34">
        <f t="shared" ca="1" si="11"/>
        <v>0.15267762823086969</v>
      </c>
      <c r="I143" s="35">
        <f ca="1">F143*H143/(1+$O$4/$O$6)^A143</f>
        <v>-153.42243740487154</v>
      </c>
      <c r="J143" s="19">
        <f ca="1">D143+E143+F143*H143</f>
        <v>9145.8187126870798</v>
      </c>
      <c r="K143" s="36"/>
    </row>
    <row r="144" spans="1:16" x14ac:dyDescent="0.3">
      <c r="A144" s="1">
        <f t="shared" si="13"/>
        <v>139</v>
      </c>
      <c r="B144" s="9">
        <f t="shared" si="12"/>
        <v>7</v>
      </c>
      <c r="C144" s="1">
        <f t="shared" si="10"/>
        <v>12</v>
      </c>
      <c r="D144" s="19">
        <f t="shared" ca="1" si="15"/>
        <v>9145.8187126870798</v>
      </c>
      <c r="E144" s="17">
        <f t="shared" ca="1" si="14"/>
        <v>45.729093563435399</v>
      </c>
      <c r="F144" s="39">
        <f>-$O$10</f>
        <v>-2000</v>
      </c>
      <c r="G144" s="34">
        <f ca="1">IF(B144=12,IFERROR(OFFSET($N$25,MATCH($S$4+C144,$N$26:$N$141,0),MATCH($S$5,$O$25:$P$25,0)),1),0)</f>
        <v>0</v>
      </c>
      <c r="H144" s="34">
        <f t="shared" ca="1" si="11"/>
        <v>0.15267762823086969</v>
      </c>
      <c r="I144" s="35">
        <f ca="1">F144*H144/(1+$O$4/$O$6)^A144</f>
        <v>-152.65914169638961</v>
      </c>
      <c r="J144" s="19">
        <f ca="1">D144+E144+F144*H144</f>
        <v>8886.1925497887751</v>
      </c>
      <c r="K144" s="36"/>
    </row>
    <row r="145" spans="1:11" x14ac:dyDescent="0.3">
      <c r="A145" s="1">
        <f t="shared" si="13"/>
        <v>140</v>
      </c>
      <c r="B145" s="9">
        <f t="shared" si="12"/>
        <v>8</v>
      </c>
      <c r="C145" s="1">
        <f t="shared" si="10"/>
        <v>12</v>
      </c>
      <c r="D145" s="19">
        <f t="shared" ca="1" si="15"/>
        <v>8886.1925497887751</v>
      </c>
      <c r="E145" s="17">
        <f t="shared" ca="1" si="14"/>
        <v>44.430962748943877</v>
      </c>
      <c r="F145" s="39">
        <f>-$O$10</f>
        <v>-2000</v>
      </c>
      <c r="G145" s="34">
        <f ca="1">IF(B145=12,IFERROR(OFFSET($N$25,MATCH($S$4+C145,$N$26:$N$141,0),MATCH($S$5,$O$25:$P$25,0)),1),0)</f>
        <v>0</v>
      </c>
      <c r="H145" s="34">
        <f t="shared" ca="1" si="11"/>
        <v>0.15267762823086969</v>
      </c>
      <c r="I145" s="35">
        <f ca="1">F145*H145/(1+$O$4/$O$6)^A145</f>
        <v>-151.89964347899468</v>
      </c>
      <c r="J145" s="19">
        <f ca="1">D145+E145+F145*H145</f>
        <v>8625.2682560759786</v>
      </c>
      <c r="K145" s="36"/>
    </row>
    <row r="146" spans="1:11" x14ac:dyDescent="0.3">
      <c r="A146" s="1">
        <f t="shared" si="13"/>
        <v>141</v>
      </c>
      <c r="B146" s="9">
        <f t="shared" si="12"/>
        <v>9</v>
      </c>
      <c r="C146" s="1">
        <f t="shared" ref="C146:C209" si="16">C134+1</f>
        <v>12</v>
      </c>
      <c r="D146" s="19">
        <f t="shared" ca="1" si="15"/>
        <v>8625.2682560759786</v>
      </c>
      <c r="E146" s="17">
        <f t="shared" ca="1" si="14"/>
        <v>43.126341280379897</v>
      </c>
      <c r="F146" s="39">
        <f>-$O$10</f>
        <v>-2000</v>
      </c>
      <c r="G146" s="34">
        <f ca="1">IF(B146=12,IFERROR(OFFSET($N$25,MATCH($S$4+C146,$N$26:$N$141,0),MATCH($S$5,$O$25:$P$25,0)),1),0)</f>
        <v>0</v>
      </c>
      <c r="H146" s="34">
        <f t="shared" ref="H146:H209" ca="1" si="17">H145*(1-G145)</f>
        <v>0.15267762823086969</v>
      </c>
      <c r="I146" s="35">
        <f ca="1">F146*H146/(1+$O$4/$O$6)^A146</f>
        <v>-151.14392385969623</v>
      </c>
      <c r="J146" s="19">
        <f ca="1">D146+E146+F146*H146</f>
        <v>8363.0393408946184</v>
      </c>
      <c r="K146" s="36"/>
    </row>
    <row r="147" spans="1:11" x14ac:dyDescent="0.3">
      <c r="A147" s="1">
        <f t="shared" si="13"/>
        <v>142</v>
      </c>
      <c r="B147" s="9">
        <f t="shared" ref="B147:B210" si="18">B135</f>
        <v>10</v>
      </c>
      <c r="C147" s="1">
        <f t="shared" si="16"/>
        <v>12</v>
      </c>
      <c r="D147" s="19">
        <f t="shared" ca="1" si="15"/>
        <v>8363.0393408946184</v>
      </c>
      <c r="E147" s="17">
        <f t="shared" ca="1" si="14"/>
        <v>41.815196704473095</v>
      </c>
      <c r="F147" s="39">
        <f>-$O$10</f>
        <v>-2000</v>
      </c>
      <c r="G147" s="34">
        <f ca="1">IF(B147=12,IFERROR(OFFSET($N$25,MATCH($S$4+C147,$N$26:$N$141,0),MATCH($S$5,$O$25:$P$25,0)),1),0)</f>
        <v>0</v>
      </c>
      <c r="H147" s="34">
        <f t="shared" ca="1" si="17"/>
        <v>0.15267762823086969</v>
      </c>
      <c r="I147" s="35">
        <f ca="1">F147*H147/(1+$O$4/$O$6)^A147</f>
        <v>-150.39196403949873</v>
      </c>
      <c r="J147" s="19">
        <f ca="1">D147+E147+F147*H147</f>
        <v>8099.4992811373513</v>
      </c>
      <c r="K147" s="36"/>
    </row>
    <row r="148" spans="1:11" x14ac:dyDescent="0.3">
      <c r="A148" s="1">
        <f t="shared" si="13"/>
        <v>143</v>
      </c>
      <c r="B148" s="9">
        <f t="shared" si="18"/>
        <v>11</v>
      </c>
      <c r="C148" s="1">
        <f t="shared" si="16"/>
        <v>12</v>
      </c>
      <c r="D148" s="19">
        <f t="shared" ca="1" si="15"/>
        <v>8099.4992811373513</v>
      </c>
      <c r="E148" s="17">
        <f t="shared" ca="1" si="14"/>
        <v>40.497496405686761</v>
      </c>
      <c r="F148" s="39">
        <f>-$O$10</f>
        <v>-2000</v>
      </c>
      <c r="G148" s="34">
        <f ca="1">IF(B148=12,IFERROR(OFFSET($N$25,MATCH($S$4+C148,$N$26:$N$141,0),MATCH($S$5,$O$25:$P$25,0)),1),0)</f>
        <v>0</v>
      </c>
      <c r="H148" s="34">
        <f t="shared" ca="1" si="17"/>
        <v>0.15267762823086969</v>
      </c>
      <c r="I148" s="35">
        <f ca="1">F148*H148/(1+$O$4/$O$6)^A148</f>
        <v>-149.6437453129341</v>
      </c>
      <c r="J148" s="19">
        <f ca="1">D148+E148+F148*H148</f>
        <v>7834.6415210812984</v>
      </c>
      <c r="K148" s="36"/>
    </row>
    <row r="149" spans="1:11" x14ac:dyDescent="0.3">
      <c r="A149" s="1">
        <f t="shared" si="13"/>
        <v>144</v>
      </c>
      <c r="B149" s="9">
        <f t="shared" si="18"/>
        <v>12</v>
      </c>
      <c r="C149" s="1">
        <f t="shared" si="16"/>
        <v>12</v>
      </c>
      <c r="D149" s="19">
        <f t="shared" ca="1" si="15"/>
        <v>7834.6415210812984</v>
      </c>
      <c r="E149" s="17">
        <f t="shared" ca="1" si="14"/>
        <v>39.173207605406496</v>
      </c>
      <c r="F149" s="39">
        <f>-$O$10</f>
        <v>-2000</v>
      </c>
      <c r="G149" s="34">
        <f ca="1">IF(B149=12,IFERROR(OFFSET($N$25,MATCH($S$4+C149,$N$26:$N$141,0),MATCH($S$5,$O$25:$P$25,0)),1),0)</f>
        <v>0.25770095999999998</v>
      </c>
      <c r="H149" s="34">
        <f t="shared" ca="1" si="17"/>
        <v>0.15267762823086969</v>
      </c>
      <c r="I149" s="35">
        <f ca="1">F149*H149/(1+$O$4/$O$6)^A149</f>
        <v>-148.89924906759614</v>
      </c>
      <c r="J149" s="19">
        <f ca="1">D149+E149+F149*H149</f>
        <v>7568.4594722249658</v>
      </c>
      <c r="K149" s="36"/>
    </row>
    <row r="150" spans="1:11" x14ac:dyDescent="0.3">
      <c r="A150" s="1">
        <f t="shared" si="13"/>
        <v>145</v>
      </c>
      <c r="B150" s="9">
        <f t="shared" si="18"/>
        <v>1</v>
      </c>
      <c r="C150" s="1">
        <f t="shared" si="16"/>
        <v>13</v>
      </c>
      <c r="D150" s="19">
        <f t="shared" ca="1" si="15"/>
        <v>7568.4594722249658</v>
      </c>
      <c r="E150" s="17">
        <f t="shared" ca="1" si="14"/>
        <v>37.842297361124828</v>
      </c>
      <c r="F150" s="39">
        <f>-$O$10</f>
        <v>-2000</v>
      </c>
      <c r="G150" s="34">
        <f ca="1">IF(B150=12,IFERROR(OFFSET($N$25,MATCH($S$4+C150,$N$26:$N$141,0),MATCH($S$5,$O$25:$P$25,0)),1),0)</f>
        <v>0</v>
      </c>
      <c r="H150" s="34">
        <f t="shared" ca="1" si="17"/>
        <v>0.11333245686525148</v>
      </c>
      <c r="I150" s="35">
        <f ca="1">F150*H150/(1+$O$4/$O$6)^A150</f>
        <v>-109.97788023840549</v>
      </c>
      <c r="J150" s="19">
        <f ca="1">D150+E150+F150*H150</f>
        <v>7379.6368558555878</v>
      </c>
      <c r="K150" s="36"/>
    </row>
    <row r="151" spans="1:11" x14ac:dyDescent="0.3">
      <c r="A151" s="1">
        <f t="shared" ref="A151:A214" si="19">A150+1</f>
        <v>146</v>
      </c>
      <c r="B151" s="9">
        <f t="shared" si="18"/>
        <v>2</v>
      </c>
      <c r="C151" s="1">
        <f t="shared" si="16"/>
        <v>13</v>
      </c>
      <c r="D151" s="19">
        <f t="shared" ca="1" si="15"/>
        <v>7379.6368558555878</v>
      </c>
      <c r="E151" s="17">
        <f t="shared" ca="1" si="14"/>
        <v>36.898184279277942</v>
      </c>
      <c r="F151" s="39">
        <f>-$O$10</f>
        <v>-2000</v>
      </c>
      <c r="G151" s="34">
        <f ca="1">IF(B151=12,IFERROR(OFFSET($N$25,MATCH($S$4+C151,$N$26:$N$141,0),MATCH($S$5,$O$25:$P$25,0)),1),0)</f>
        <v>0</v>
      </c>
      <c r="H151" s="34">
        <f t="shared" ca="1" si="17"/>
        <v>0.11333245686525148</v>
      </c>
      <c r="I151" s="35">
        <f ca="1">F151*H151/(1+$O$4/$O$6)^A151</f>
        <v>-109.43072660537865</v>
      </c>
      <c r="J151" s="19">
        <f ca="1">D151+E151+F151*H151</f>
        <v>7189.870126404363</v>
      </c>
      <c r="K151" s="36"/>
    </row>
    <row r="152" spans="1:11" x14ac:dyDescent="0.3">
      <c r="A152" s="1">
        <f t="shared" si="19"/>
        <v>147</v>
      </c>
      <c r="B152" s="9">
        <f t="shared" si="18"/>
        <v>3</v>
      </c>
      <c r="C152" s="1">
        <f t="shared" si="16"/>
        <v>13</v>
      </c>
      <c r="D152" s="19">
        <f t="shared" ca="1" si="15"/>
        <v>7189.870126404363</v>
      </c>
      <c r="E152" s="17">
        <f t="shared" ca="1" si="14"/>
        <v>35.949350632021819</v>
      </c>
      <c r="F152" s="39">
        <f>-$O$10</f>
        <v>-2000</v>
      </c>
      <c r="G152" s="34">
        <f ca="1">IF(B152=12,IFERROR(OFFSET($N$25,MATCH($S$4+C152,$N$26:$N$141,0),MATCH($S$5,$O$25:$P$25,0)),1),0)</f>
        <v>0</v>
      </c>
      <c r="H152" s="34">
        <f t="shared" ca="1" si="17"/>
        <v>0.11333245686525148</v>
      </c>
      <c r="I152" s="35">
        <f ca="1">F152*H152/(1+$O$4/$O$6)^A152</f>
        <v>-108.88629512973002</v>
      </c>
      <c r="J152" s="19">
        <f ca="1">D152+E152+F152*H152</f>
        <v>6999.1545633058813</v>
      </c>
      <c r="K152" s="36"/>
    </row>
    <row r="153" spans="1:11" x14ac:dyDescent="0.3">
      <c r="A153" s="1">
        <f t="shared" si="19"/>
        <v>148</v>
      </c>
      <c r="B153" s="9">
        <f t="shared" si="18"/>
        <v>4</v>
      </c>
      <c r="C153" s="1">
        <f t="shared" si="16"/>
        <v>13</v>
      </c>
      <c r="D153" s="19">
        <f t="shared" ca="1" si="15"/>
        <v>6999.1545633058813</v>
      </c>
      <c r="E153" s="17">
        <f t="shared" ca="1" si="14"/>
        <v>34.99577281652941</v>
      </c>
      <c r="F153" s="39">
        <f>-$O$10</f>
        <v>-2000</v>
      </c>
      <c r="G153" s="34">
        <f ca="1">IF(B153=12,IFERROR(OFFSET($N$25,MATCH($S$4+C153,$N$26:$N$141,0),MATCH($S$5,$O$25:$P$25,0)),1),0)</f>
        <v>0</v>
      </c>
      <c r="H153" s="34">
        <f t="shared" ca="1" si="17"/>
        <v>0.11333245686525148</v>
      </c>
      <c r="I153" s="35">
        <f ca="1">F153*H153/(1+$O$4/$O$6)^A153</f>
        <v>-108.34457226838808</v>
      </c>
      <c r="J153" s="19">
        <f ca="1">D153+E153+F153*H153</f>
        <v>6807.4854223919074</v>
      </c>
      <c r="K153" s="36"/>
    </row>
    <row r="154" spans="1:11" x14ac:dyDescent="0.3">
      <c r="A154" s="1">
        <f t="shared" si="19"/>
        <v>149</v>
      </c>
      <c r="B154" s="9">
        <f t="shared" si="18"/>
        <v>5</v>
      </c>
      <c r="C154" s="1">
        <f t="shared" si="16"/>
        <v>13</v>
      </c>
      <c r="D154" s="19">
        <f t="shared" ca="1" si="15"/>
        <v>6807.4854223919074</v>
      </c>
      <c r="E154" s="17">
        <f t="shared" ca="1" si="14"/>
        <v>34.037427111959538</v>
      </c>
      <c r="F154" s="39">
        <f>-$O$10</f>
        <v>-2000</v>
      </c>
      <c r="G154" s="34">
        <f ca="1">IF(B154=12,IFERROR(OFFSET($N$25,MATCH($S$4+C154,$N$26:$N$141,0),MATCH($S$5,$O$25:$P$25,0)),1),0)</f>
        <v>0</v>
      </c>
      <c r="H154" s="34">
        <f t="shared" ca="1" si="17"/>
        <v>0.11333245686525148</v>
      </c>
      <c r="I154" s="35">
        <f ca="1">F154*H154/(1+$O$4/$O$6)^A154</f>
        <v>-107.8055445456598</v>
      </c>
      <c r="J154" s="19">
        <f ca="1">D154+E154+F154*H154</f>
        <v>6614.8579357733643</v>
      </c>
      <c r="K154" s="36"/>
    </row>
    <row r="155" spans="1:11" x14ac:dyDescent="0.3">
      <c r="A155" s="1">
        <f t="shared" si="19"/>
        <v>150</v>
      </c>
      <c r="B155" s="9">
        <f t="shared" si="18"/>
        <v>6</v>
      </c>
      <c r="C155" s="1">
        <f t="shared" si="16"/>
        <v>13</v>
      </c>
      <c r="D155" s="19">
        <f t="shared" ca="1" si="15"/>
        <v>6614.8579357733643</v>
      </c>
      <c r="E155" s="17">
        <f t="shared" ca="1" si="14"/>
        <v>33.074289678866819</v>
      </c>
      <c r="F155" s="39">
        <f>-$O$10</f>
        <v>-2000</v>
      </c>
      <c r="G155" s="34">
        <f ca="1">IF(B155=12,IFERROR(OFFSET($N$25,MATCH($S$4+C155,$N$26:$N$141,0),MATCH($S$5,$O$25:$P$25,0)),1),0)</f>
        <v>0</v>
      </c>
      <c r="H155" s="34">
        <f t="shared" ca="1" si="17"/>
        <v>0.11333245686525148</v>
      </c>
      <c r="I155" s="35">
        <f ca="1">F155*H155/(1+$O$4/$O$6)^A155</f>
        <v>-107.26919855289535</v>
      </c>
      <c r="J155" s="19">
        <f ca="1">D155+E155+F155*H155</f>
        <v>6421.2673117217282</v>
      </c>
      <c r="K155" s="36"/>
    </row>
    <row r="156" spans="1:11" x14ac:dyDescent="0.3">
      <c r="A156" s="1">
        <f t="shared" si="19"/>
        <v>151</v>
      </c>
      <c r="B156" s="9">
        <f t="shared" si="18"/>
        <v>7</v>
      </c>
      <c r="C156" s="1">
        <f t="shared" si="16"/>
        <v>13</v>
      </c>
      <c r="D156" s="19">
        <f t="shared" ca="1" si="15"/>
        <v>6421.2673117217282</v>
      </c>
      <c r="E156" s="17">
        <f t="shared" ca="1" si="14"/>
        <v>32.106336558608639</v>
      </c>
      <c r="F156" s="39">
        <f>-$O$10</f>
        <v>-2000</v>
      </c>
      <c r="G156" s="34">
        <f ca="1">IF(B156=12,IFERROR(OFFSET($N$25,MATCH($S$4+C156,$N$26:$N$141,0),MATCH($S$5,$O$25:$P$25,0)),1),0)</f>
        <v>0</v>
      </c>
      <c r="H156" s="34">
        <f t="shared" ca="1" si="17"/>
        <v>0.11333245686525148</v>
      </c>
      <c r="I156" s="35">
        <f ca="1">F156*H156/(1+$O$4/$O$6)^A156</f>
        <v>-106.73552094815459</v>
      </c>
      <c r="J156" s="19">
        <f ca="1">D156+E156+F156*H156</f>
        <v>6226.7087345498339</v>
      </c>
      <c r="K156" s="36"/>
    </row>
    <row r="157" spans="1:11" x14ac:dyDescent="0.3">
      <c r="A157" s="1">
        <f t="shared" si="19"/>
        <v>152</v>
      </c>
      <c r="B157" s="9">
        <f t="shared" si="18"/>
        <v>8</v>
      </c>
      <c r="C157" s="1">
        <f t="shared" si="16"/>
        <v>13</v>
      </c>
      <c r="D157" s="19">
        <f t="shared" ca="1" si="15"/>
        <v>6226.7087345498339</v>
      </c>
      <c r="E157" s="17">
        <f t="shared" ca="1" si="14"/>
        <v>31.13354367274917</v>
      </c>
      <c r="F157" s="39">
        <f>-$O$10</f>
        <v>-2000</v>
      </c>
      <c r="G157" s="34">
        <f ca="1">IF(B157=12,IFERROR(OFFSET($N$25,MATCH($S$4+C157,$N$26:$N$141,0),MATCH($S$5,$O$25:$P$25,0)),1),0)</f>
        <v>0</v>
      </c>
      <c r="H157" s="34">
        <f t="shared" ca="1" si="17"/>
        <v>0.11333245686525148</v>
      </c>
      <c r="I157" s="35">
        <f ca="1">F157*H157/(1+$O$4/$O$6)^A157</f>
        <v>-106.2044984558752</v>
      </c>
      <c r="J157" s="19">
        <f ca="1">D157+E157+F157*H157</f>
        <v>6031.1773644920804</v>
      </c>
      <c r="K157" s="36"/>
    </row>
    <row r="158" spans="1:11" x14ac:dyDescent="0.3">
      <c r="A158" s="1">
        <f t="shared" si="19"/>
        <v>153</v>
      </c>
      <c r="B158" s="9">
        <f t="shared" si="18"/>
        <v>9</v>
      </c>
      <c r="C158" s="1">
        <f t="shared" si="16"/>
        <v>13</v>
      </c>
      <c r="D158" s="19">
        <f t="shared" ca="1" si="15"/>
        <v>6031.1773644920804</v>
      </c>
      <c r="E158" s="17">
        <f t="shared" ca="1" si="14"/>
        <v>30.155886822460403</v>
      </c>
      <c r="F158" s="39">
        <f>-$O$10</f>
        <v>-2000</v>
      </c>
      <c r="G158" s="34">
        <f ca="1">IF(B158=12,IFERROR(OFFSET($N$25,MATCH($S$4+C158,$N$26:$N$141,0),MATCH($S$5,$O$25:$P$25,0)),1),0)</f>
        <v>0</v>
      </c>
      <c r="H158" s="34">
        <f t="shared" ca="1" si="17"/>
        <v>0.11333245686525148</v>
      </c>
      <c r="I158" s="35">
        <f ca="1">F158*H158/(1+$O$4/$O$6)^A158</f>
        <v>-105.67611786654253</v>
      </c>
      <c r="J158" s="19">
        <f ca="1">D158+E158+F158*H158</f>
        <v>5834.6683375840375</v>
      </c>
      <c r="K158" s="36"/>
    </row>
    <row r="159" spans="1:11" x14ac:dyDescent="0.3">
      <c r="A159" s="1">
        <f t="shared" si="19"/>
        <v>154</v>
      </c>
      <c r="B159" s="9">
        <f t="shared" si="18"/>
        <v>10</v>
      </c>
      <c r="C159" s="1">
        <f t="shared" si="16"/>
        <v>13</v>
      </c>
      <c r="D159" s="19">
        <f t="shared" ca="1" si="15"/>
        <v>5834.6683375840375</v>
      </c>
      <c r="E159" s="17">
        <f t="shared" ca="1" si="14"/>
        <v>29.173341687920189</v>
      </c>
      <c r="F159" s="39">
        <f>-$O$10</f>
        <v>-2000</v>
      </c>
      <c r="G159" s="34">
        <f ca="1">IF(B159=12,IFERROR(OFFSET($N$25,MATCH($S$4+C159,$N$26:$N$141,0),MATCH($S$5,$O$25:$P$25,0)),1),0)</f>
        <v>0</v>
      </c>
      <c r="H159" s="34">
        <f t="shared" ca="1" si="17"/>
        <v>0.11333245686525148</v>
      </c>
      <c r="I159" s="35">
        <f ca="1">F159*H159/(1+$O$4/$O$6)^A159</f>
        <v>-105.15036603636072</v>
      </c>
      <c r="J159" s="19">
        <f ca="1">D159+E159+F159*H159</f>
        <v>5637.1767655414551</v>
      </c>
      <c r="K159" s="36"/>
    </row>
    <row r="160" spans="1:11" x14ac:dyDescent="0.3">
      <c r="A160" s="1">
        <f t="shared" si="19"/>
        <v>155</v>
      </c>
      <c r="B160" s="9">
        <f t="shared" si="18"/>
        <v>11</v>
      </c>
      <c r="C160" s="1">
        <f t="shared" si="16"/>
        <v>13</v>
      </c>
      <c r="D160" s="19">
        <f t="shared" ca="1" si="15"/>
        <v>5637.1767655414551</v>
      </c>
      <c r="E160" s="17">
        <f t="shared" ca="1" si="14"/>
        <v>28.185883827707276</v>
      </c>
      <c r="F160" s="39">
        <f>-$O$10</f>
        <v>-2000</v>
      </c>
      <c r="G160" s="34">
        <f ca="1">IF(B160=12,IFERROR(OFFSET($N$25,MATCH($S$4+C160,$N$26:$N$141,0),MATCH($S$5,$O$25:$P$25,0)),1),0)</f>
        <v>0</v>
      </c>
      <c r="H160" s="34">
        <f t="shared" ca="1" si="17"/>
        <v>0.11333245686525148</v>
      </c>
      <c r="I160" s="35">
        <f ca="1">F160*H160/(1+$O$4/$O$6)^A160</f>
        <v>-104.62722988692612</v>
      </c>
      <c r="J160" s="19">
        <f ca="1">D160+E160+F160*H160</f>
        <v>5438.6977356386597</v>
      </c>
      <c r="K160" s="36"/>
    </row>
    <row r="161" spans="1:11" x14ac:dyDescent="0.3">
      <c r="A161" s="1">
        <f t="shared" si="19"/>
        <v>156</v>
      </c>
      <c r="B161" s="9">
        <f t="shared" si="18"/>
        <v>12</v>
      </c>
      <c r="C161" s="1">
        <f t="shared" si="16"/>
        <v>13</v>
      </c>
      <c r="D161" s="19">
        <f t="shared" ca="1" si="15"/>
        <v>5438.6977356386597</v>
      </c>
      <c r="E161" s="17">
        <f t="shared" ca="1" si="14"/>
        <v>27.193488678193297</v>
      </c>
      <c r="F161" s="39">
        <f>-$O$10</f>
        <v>-2000</v>
      </c>
      <c r="G161" s="34">
        <f ca="1">IF(B161=12,IFERROR(OFFSET($N$25,MATCH($S$4+C161,$N$26:$N$141,0),MATCH($S$5,$O$25:$P$25,0)),1),0)</f>
        <v>0.27642486999999999</v>
      </c>
      <c r="H161" s="34">
        <f t="shared" ca="1" si="17"/>
        <v>0.11333245686525148</v>
      </c>
      <c r="I161" s="35">
        <f ca="1">F161*H161/(1+$O$4/$O$6)^A161</f>
        <v>-104.10669640490163</v>
      </c>
      <c r="J161" s="19">
        <f ca="1">D161+E161+F161*H161</f>
        <v>5239.2263105863503</v>
      </c>
      <c r="K161" s="36"/>
    </row>
    <row r="162" spans="1:11" x14ac:dyDescent="0.3">
      <c r="A162" s="1">
        <f t="shared" si="19"/>
        <v>157</v>
      </c>
      <c r="B162" s="9">
        <f t="shared" si="18"/>
        <v>1</v>
      </c>
      <c r="C162" s="1">
        <f t="shared" si="16"/>
        <v>14</v>
      </c>
      <c r="D162" s="19">
        <f t="shared" ca="1" si="15"/>
        <v>5239.2263105863503</v>
      </c>
      <c r="E162" s="17">
        <f t="shared" ca="1" si="14"/>
        <v>26.196131552931753</v>
      </c>
      <c r="F162" s="39">
        <f>-$O$10</f>
        <v>-2000</v>
      </c>
      <c r="G162" s="34">
        <f ca="1">IF(B162=12,IFERROR(OFFSET($N$25,MATCH($S$4+C162,$N$26:$N$141,0),MATCH($S$5,$O$25:$P$25,0)),1),0)</f>
        <v>0</v>
      </c>
      <c r="H162" s="34">
        <f t="shared" ca="1" si="17"/>
        <v>8.2004547209493725E-2</v>
      </c>
      <c r="I162" s="35">
        <f ca="1">F162*H162/(1+$O$4/$O$6)^A162</f>
        <v>-74.954245159250974</v>
      </c>
      <c r="J162" s="19">
        <f ca="1">D162+E162+F162*H162</f>
        <v>5101.413347720294</v>
      </c>
      <c r="K162" s="36"/>
    </row>
    <row r="163" spans="1:11" x14ac:dyDescent="0.3">
      <c r="A163" s="1">
        <f t="shared" si="19"/>
        <v>158</v>
      </c>
      <c r="B163" s="9">
        <f t="shared" si="18"/>
        <v>2</v>
      </c>
      <c r="C163" s="1">
        <f t="shared" si="16"/>
        <v>14</v>
      </c>
      <c r="D163" s="19">
        <f t="shared" ca="1" si="15"/>
        <v>5101.413347720294</v>
      </c>
      <c r="E163" s="17">
        <f t="shared" ca="1" si="14"/>
        <v>25.50706673860147</v>
      </c>
      <c r="F163" s="39">
        <f>-$O$10</f>
        <v>-2000</v>
      </c>
      <c r="G163" s="34">
        <f ca="1">IF(B163=12,IFERROR(OFFSET($N$25,MATCH($S$4+C163,$N$26:$N$141,0),MATCH($S$5,$O$25:$P$25,0)),1),0)</f>
        <v>0</v>
      </c>
      <c r="H163" s="34">
        <f t="shared" ca="1" si="17"/>
        <v>8.2004547209493725E-2</v>
      </c>
      <c r="I163" s="35">
        <f ca="1">F163*H163/(1+$O$4/$O$6)^A163</f>
        <v>-74.581338466916407</v>
      </c>
      <c r="J163" s="19">
        <f ca="1">D163+E163+F163*H163</f>
        <v>4962.9113200399079</v>
      </c>
      <c r="K163" s="36"/>
    </row>
    <row r="164" spans="1:11" x14ac:dyDescent="0.3">
      <c r="A164" s="1">
        <f t="shared" si="19"/>
        <v>159</v>
      </c>
      <c r="B164" s="9">
        <f t="shared" si="18"/>
        <v>3</v>
      </c>
      <c r="C164" s="1">
        <f t="shared" si="16"/>
        <v>14</v>
      </c>
      <c r="D164" s="19">
        <f t="shared" ca="1" si="15"/>
        <v>4962.9113200399079</v>
      </c>
      <c r="E164" s="17">
        <f t="shared" ca="1" si="14"/>
        <v>24.814556600199541</v>
      </c>
      <c r="F164" s="39">
        <f>-$O$10</f>
        <v>-2000</v>
      </c>
      <c r="G164" s="34">
        <f ca="1">IF(B164=12,IFERROR(OFFSET($N$25,MATCH($S$4+C164,$N$26:$N$141,0),MATCH($S$5,$O$25:$P$25,0)),1),0)</f>
        <v>0</v>
      </c>
      <c r="H164" s="34">
        <f t="shared" ca="1" si="17"/>
        <v>8.2004547209493725E-2</v>
      </c>
      <c r="I164" s="35">
        <f ca="1">F164*H164/(1+$O$4/$O$6)^A164</f>
        <v>-74.21028703175763</v>
      </c>
      <c r="J164" s="19">
        <f ca="1">D164+E164+F164*H164</f>
        <v>4823.7167822211195</v>
      </c>
      <c r="K164" s="36"/>
    </row>
    <row r="165" spans="1:11" x14ac:dyDescent="0.3">
      <c r="A165" s="1">
        <f t="shared" si="19"/>
        <v>160</v>
      </c>
      <c r="B165" s="9">
        <f t="shared" si="18"/>
        <v>4</v>
      </c>
      <c r="C165" s="1">
        <f t="shared" si="16"/>
        <v>14</v>
      </c>
      <c r="D165" s="19">
        <f t="shared" ca="1" si="15"/>
        <v>4823.7167822211195</v>
      </c>
      <c r="E165" s="17">
        <f t="shared" ca="1" si="14"/>
        <v>24.118583911105599</v>
      </c>
      <c r="F165" s="39">
        <f>-$O$10</f>
        <v>-2000</v>
      </c>
      <c r="G165" s="34">
        <f ca="1">IF(B165=12,IFERROR(OFFSET($N$25,MATCH($S$4+C165,$N$26:$N$141,0),MATCH($S$5,$O$25:$P$25,0)),1),0)</f>
        <v>0</v>
      </c>
      <c r="H165" s="34">
        <f t="shared" ca="1" si="17"/>
        <v>8.2004547209493725E-2</v>
      </c>
      <c r="I165" s="35">
        <f ca="1">F165*H165/(1+$O$4/$O$6)^A165</f>
        <v>-73.84108162363944</v>
      </c>
      <c r="J165" s="19">
        <f ca="1">D165+E165+F165*H165</f>
        <v>4683.8262717132375</v>
      </c>
      <c r="K165" s="36"/>
    </row>
    <row r="166" spans="1:11" x14ac:dyDescent="0.3">
      <c r="A166" s="1">
        <f t="shared" si="19"/>
        <v>161</v>
      </c>
      <c r="B166" s="9">
        <f t="shared" si="18"/>
        <v>5</v>
      </c>
      <c r="C166" s="1">
        <f t="shared" si="16"/>
        <v>14</v>
      </c>
      <c r="D166" s="19">
        <f t="shared" ca="1" si="15"/>
        <v>4683.8262717132375</v>
      </c>
      <c r="E166" s="17">
        <f t="shared" ca="1" si="14"/>
        <v>23.419131358566187</v>
      </c>
      <c r="F166" s="39">
        <f>-$O$10</f>
        <v>-2000</v>
      </c>
      <c r="G166" s="34">
        <f ca="1">IF(B166=12,IFERROR(OFFSET($N$25,MATCH($S$4+C166,$N$26:$N$141,0),MATCH($S$5,$O$25:$P$25,0)),1),0)</f>
        <v>0</v>
      </c>
      <c r="H166" s="34">
        <f t="shared" ca="1" si="17"/>
        <v>8.2004547209493725E-2</v>
      </c>
      <c r="I166" s="35">
        <f ca="1">F166*H166/(1+$O$4/$O$6)^A166</f>
        <v>-73.473713058347727</v>
      </c>
      <c r="J166" s="19">
        <f ca="1">D166+E166+F166*H166</f>
        <v>4543.2363086528158</v>
      </c>
      <c r="K166" s="36"/>
    </row>
    <row r="167" spans="1:11" x14ac:dyDescent="0.3">
      <c r="A167" s="1">
        <f t="shared" si="19"/>
        <v>162</v>
      </c>
      <c r="B167" s="9">
        <f t="shared" si="18"/>
        <v>6</v>
      </c>
      <c r="C167" s="1">
        <f t="shared" si="16"/>
        <v>14</v>
      </c>
      <c r="D167" s="19">
        <f t="shared" ca="1" si="15"/>
        <v>4543.2363086528158</v>
      </c>
      <c r="E167" s="17">
        <f t="shared" ca="1" si="14"/>
        <v>22.716181543264078</v>
      </c>
      <c r="F167" s="39">
        <f>-$O$10</f>
        <v>-2000</v>
      </c>
      <c r="G167" s="34">
        <f ca="1">IF(B167=12,IFERROR(OFFSET($N$25,MATCH($S$4+C167,$N$26:$N$141,0),MATCH($S$5,$O$25:$P$25,0)),1),0)</f>
        <v>0</v>
      </c>
      <c r="H167" s="34">
        <f t="shared" ca="1" si="17"/>
        <v>8.2004547209493725E-2</v>
      </c>
      <c r="I167" s="35">
        <f ca="1">F167*H167/(1+$O$4/$O$6)^A167</f>
        <v>-73.108172197360929</v>
      </c>
      <c r="J167" s="19">
        <f ca="1">D167+E167+F167*H167</f>
        <v>4401.9433957770916</v>
      </c>
      <c r="K167" s="36"/>
    </row>
    <row r="168" spans="1:11" x14ac:dyDescent="0.3">
      <c r="A168" s="1">
        <f t="shared" si="19"/>
        <v>163</v>
      </c>
      <c r="B168" s="9">
        <f t="shared" si="18"/>
        <v>7</v>
      </c>
      <c r="C168" s="1">
        <f t="shared" si="16"/>
        <v>14</v>
      </c>
      <c r="D168" s="19">
        <f t="shared" ca="1" si="15"/>
        <v>4401.9433957770916</v>
      </c>
      <c r="E168" s="17">
        <f t="shared" ca="1" si="14"/>
        <v>22.009716978885457</v>
      </c>
      <c r="F168" s="39">
        <f>-$O$10</f>
        <v>-2000</v>
      </c>
      <c r="G168" s="34">
        <f ca="1">IF(B168=12,IFERROR(OFFSET($N$25,MATCH($S$4+C168,$N$26:$N$141,0),MATCH($S$5,$O$25:$P$25,0)),1),0)</f>
        <v>0</v>
      </c>
      <c r="H168" s="34">
        <f t="shared" ca="1" si="17"/>
        <v>8.2004547209493725E-2</v>
      </c>
      <c r="I168" s="35">
        <f ca="1">F168*H168/(1+$O$4/$O$6)^A168</f>
        <v>-72.744449947622812</v>
      </c>
      <c r="J168" s="19">
        <f ca="1">D168+E168+F168*H168</f>
        <v>4259.9440183369888</v>
      </c>
      <c r="K168" s="36"/>
    </row>
    <row r="169" spans="1:11" x14ac:dyDescent="0.3">
      <c r="A169" s="1">
        <f t="shared" si="19"/>
        <v>164</v>
      </c>
      <c r="B169" s="9">
        <f t="shared" si="18"/>
        <v>8</v>
      </c>
      <c r="C169" s="1">
        <f t="shared" si="16"/>
        <v>14</v>
      </c>
      <c r="D169" s="19">
        <f t="shared" ca="1" si="15"/>
        <v>4259.9440183369888</v>
      </c>
      <c r="E169" s="17">
        <f t="shared" ca="1" si="14"/>
        <v>21.299720091684943</v>
      </c>
      <c r="F169" s="39">
        <f>-$O$10</f>
        <v>-2000</v>
      </c>
      <c r="G169" s="34">
        <f ca="1">IF(B169=12,IFERROR(OFFSET($N$25,MATCH($S$4+C169,$N$26:$N$141,0),MATCH($S$5,$O$25:$P$25,0)),1),0)</f>
        <v>0</v>
      </c>
      <c r="H169" s="34">
        <f t="shared" ca="1" si="17"/>
        <v>8.2004547209493725E-2</v>
      </c>
      <c r="I169" s="35">
        <f ca="1">F169*H169/(1+$O$4/$O$6)^A169</f>
        <v>-72.382537261316259</v>
      </c>
      <c r="J169" s="19">
        <f ca="1">D169+E169+F169*H169</f>
        <v>4117.2346440096862</v>
      </c>
      <c r="K169" s="36"/>
    </row>
    <row r="170" spans="1:11" x14ac:dyDescent="0.3">
      <c r="A170" s="1">
        <f t="shared" si="19"/>
        <v>165</v>
      </c>
      <c r="B170" s="9">
        <f t="shared" si="18"/>
        <v>9</v>
      </c>
      <c r="C170" s="1">
        <f t="shared" si="16"/>
        <v>14</v>
      </c>
      <c r="D170" s="19">
        <f t="shared" ca="1" si="15"/>
        <v>4117.2346440096862</v>
      </c>
      <c r="E170" s="17">
        <f t="shared" ca="1" si="14"/>
        <v>20.586173220048433</v>
      </c>
      <c r="F170" s="39">
        <f>-$O$10</f>
        <v>-2000</v>
      </c>
      <c r="G170" s="34">
        <f ca="1">IF(B170=12,IFERROR(OFFSET($N$25,MATCH($S$4+C170,$N$26:$N$141,0),MATCH($S$5,$O$25:$P$25,0)),1),0)</f>
        <v>0</v>
      </c>
      <c r="H170" s="34">
        <f t="shared" ca="1" si="17"/>
        <v>8.2004547209493725E-2</v>
      </c>
      <c r="I170" s="35">
        <f ca="1">F170*H170/(1+$O$4/$O$6)^A170</f>
        <v>-72.022425135638073</v>
      </c>
      <c r="J170" s="19">
        <f ca="1">D170+E170+F170*H170</f>
        <v>3973.8117228107471</v>
      </c>
      <c r="K170" s="36"/>
    </row>
    <row r="171" spans="1:11" x14ac:dyDescent="0.3">
      <c r="A171" s="1">
        <f t="shared" si="19"/>
        <v>166</v>
      </c>
      <c r="B171" s="9">
        <f t="shared" si="18"/>
        <v>10</v>
      </c>
      <c r="C171" s="1">
        <f t="shared" si="16"/>
        <v>14</v>
      </c>
      <c r="D171" s="19">
        <f t="shared" ca="1" si="15"/>
        <v>3973.8117228107471</v>
      </c>
      <c r="E171" s="17">
        <f t="shared" ca="1" si="14"/>
        <v>19.869058614053735</v>
      </c>
      <c r="F171" s="39">
        <f>-$O$10</f>
        <v>-2000</v>
      </c>
      <c r="G171" s="34">
        <f ca="1">IF(B171=12,IFERROR(OFFSET($N$25,MATCH($S$4+C171,$N$26:$N$141,0),MATCH($S$5,$O$25:$P$25,0)),1),0)</f>
        <v>0</v>
      </c>
      <c r="H171" s="34">
        <f t="shared" ca="1" si="17"/>
        <v>8.2004547209493725E-2</v>
      </c>
      <c r="I171" s="35">
        <f ca="1">F171*H171/(1+$O$4/$O$6)^A171</f>
        <v>-71.664104612575215</v>
      </c>
      <c r="J171" s="19">
        <f ca="1">D171+E171+F171*H171</f>
        <v>3829.6716870058135</v>
      </c>
      <c r="K171" s="36"/>
    </row>
    <row r="172" spans="1:11" x14ac:dyDescent="0.3">
      <c r="A172" s="1">
        <f t="shared" si="19"/>
        <v>167</v>
      </c>
      <c r="B172" s="9">
        <f t="shared" si="18"/>
        <v>11</v>
      </c>
      <c r="C172" s="1">
        <f t="shared" si="16"/>
        <v>14</v>
      </c>
      <c r="D172" s="19">
        <f t="shared" ca="1" si="15"/>
        <v>3829.6716870058135</v>
      </c>
      <c r="E172" s="17">
        <f t="shared" ca="1" si="14"/>
        <v>19.148358435029067</v>
      </c>
      <c r="F172" s="39">
        <f>-$O$10</f>
        <v>-2000</v>
      </c>
      <c r="G172" s="34">
        <f ca="1">IF(B172=12,IFERROR(OFFSET($N$25,MATCH($S$4+C172,$N$26:$N$141,0),MATCH($S$5,$O$25:$P$25,0)),1),0)</f>
        <v>0</v>
      </c>
      <c r="H172" s="34">
        <f t="shared" ca="1" si="17"/>
        <v>8.2004547209493725E-2</v>
      </c>
      <c r="I172" s="35">
        <f ca="1">F172*H172/(1+$O$4/$O$6)^A172</f>
        <v>-71.307566778681803</v>
      </c>
      <c r="J172" s="19">
        <f ca="1">D172+E172+F172*H172</f>
        <v>3684.8109510218551</v>
      </c>
      <c r="K172" s="36"/>
    </row>
    <row r="173" spans="1:11" x14ac:dyDescent="0.3">
      <c r="A173" s="1">
        <f t="shared" si="19"/>
        <v>168</v>
      </c>
      <c r="B173" s="9">
        <f t="shared" si="18"/>
        <v>12</v>
      </c>
      <c r="C173" s="1">
        <f t="shared" si="16"/>
        <v>14</v>
      </c>
      <c r="D173" s="19">
        <f t="shared" ca="1" si="15"/>
        <v>3684.8109510218551</v>
      </c>
      <c r="E173" s="17">
        <f t="shared" ca="1" si="14"/>
        <v>18.424054755109275</v>
      </c>
      <c r="F173" s="39">
        <f>-$O$10</f>
        <v>-2000</v>
      </c>
      <c r="G173" s="34">
        <f ca="1">IF(B173=12,IFERROR(OFFSET($N$25,MATCH($S$4+C173,$N$26:$N$141,0),MATCH($S$5,$O$25:$P$25,0)),1),0)</f>
        <v>0.29491213999999999</v>
      </c>
      <c r="H173" s="34">
        <f t="shared" ca="1" si="17"/>
        <v>8.2004547209493725E-2</v>
      </c>
      <c r="I173" s="35">
        <f ca="1">F173*H173/(1+$O$4/$O$6)^A173</f>
        <v>-70.952802764857523</v>
      </c>
      <c r="J173" s="19">
        <f ca="1">D173+E173+F173*H173</f>
        <v>3539.2259113579771</v>
      </c>
      <c r="K173" s="36"/>
    </row>
    <row r="174" spans="1:11" x14ac:dyDescent="0.3">
      <c r="A174" s="1">
        <f t="shared" si="19"/>
        <v>169</v>
      </c>
      <c r="B174" s="9">
        <f t="shared" si="18"/>
        <v>1</v>
      </c>
      <c r="C174" s="1">
        <f t="shared" si="16"/>
        <v>15</v>
      </c>
      <c r="D174" s="19">
        <f t="shared" ca="1" si="15"/>
        <v>3539.2259113579771</v>
      </c>
      <c r="E174" s="17">
        <f t="shared" ca="1" si="14"/>
        <v>17.696129556789884</v>
      </c>
      <c r="F174" s="39">
        <f>-$O$10</f>
        <v>-2000</v>
      </c>
      <c r="G174" s="34">
        <f ca="1">IF(B174=12,IFERROR(OFFSET($N$25,MATCH($S$4+C174,$N$26:$N$141,0),MATCH($S$5,$O$25:$P$25,0)),1),0)</f>
        <v>0</v>
      </c>
      <c r="H174" s="34">
        <f t="shared" ca="1" si="17"/>
        <v>5.7820410702210903E-2</v>
      </c>
      <c r="I174" s="35">
        <f ca="1">F174*H174/(1+$O$4/$O$6)^A174</f>
        <v>-49.779064539776599</v>
      </c>
      <c r="J174" s="19">
        <f ca="1">D174+E174+F174*H174</f>
        <v>3441.2812195103452</v>
      </c>
      <c r="K174" s="36"/>
    </row>
    <row r="175" spans="1:11" x14ac:dyDescent="0.3">
      <c r="A175" s="1">
        <f t="shared" si="19"/>
        <v>170</v>
      </c>
      <c r="B175" s="9">
        <f t="shared" si="18"/>
        <v>2</v>
      </c>
      <c r="C175" s="1">
        <f t="shared" si="16"/>
        <v>15</v>
      </c>
      <c r="D175" s="19">
        <f t="shared" ca="1" si="15"/>
        <v>3441.2812195103452</v>
      </c>
      <c r="E175" s="17">
        <f t="shared" ca="1" si="14"/>
        <v>17.206406097551728</v>
      </c>
      <c r="F175" s="39">
        <f>-$O$10</f>
        <v>-2000</v>
      </c>
      <c r="G175" s="34">
        <f ca="1">IF(B175=12,IFERROR(OFFSET($N$25,MATCH($S$4+C175,$N$26:$N$141,0),MATCH($S$5,$O$25:$P$25,0)),1),0)</f>
        <v>0</v>
      </c>
      <c r="H175" s="34">
        <f t="shared" ca="1" si="17"/>
        <v>5.7820410702210903E-2</v>
      </c>
      <c r="I175" s="35">
        <f ca="1">F175*H175/(1+$O$4/$O$6)^A175</f>
        <v>-49.531407502265282</v>
      </c>
      <c r="J175" s="19">
        <f ca="1">D175+E175+F175*H175</f>
        <v>3342.8468042034751</v>
      </c>
      <c r="K175" s="36"/>
    </row>
    <row r="176" spans="1:11" x14ac:dyDescent="0.3">
      <c r="A176" s="1">
        <f t="shared" si="19"/>
        <v>171</v>
      </c>
      <c r="B176" s="9">
        <f t="shared" si="18"/>
        <v>3</v>
      </c>
      <c r="C176" s="1">
        <f t="shared" si="16"/>
        <v>15</v>
      </c>
      <c r="D176" s="19">
        <f t="shared" ca="1" si="15"/>
        <v>3342.8468042034751</v>
      </c>
      <c r="E176" s="17">
        <f t="shared" ca="1" si="14"/>
        <v>16.714234021017376</v>
      </c>
      <c r="F176" s="39">
        <f>-$O$10</f>
        <v>-2000</v>
      </c>
      <c r="G176" s="34">
        <f ca="1">IF(B176=12,IFERROR(OFFSET($N$25,MATCH($S$4+C176,$N$26:$N$141,0),MATCH($S$5,$O$25:$P$25,0)),1),0)</f>
        <v>0</v>
      </c>
      <c r="H176" s="34">
        <f t="shared" ca="1" si="17"/>
        <v>5.7820410702210903E-2</v>
      </c>
      <c r="I176" s="35">
        <f ca="1">F176*H176/(1+$O$4/$O$6)^A176</f>
        <v>-49.284982589318695</v>
      </c>
      <c r="J176" s="19">
        <f ca="1">D176+E176+F176*H176</f>
        <v>3243.9202168200709</v>
      </c>
      <c r="K176" s="36"/>
    </row>
    <row r="177" spans="1:11" x14ac:dyDescent="0.3">
      <c r="A177" s="1">
        <f t="shared" si="19"/>
        <v>172</v>
      </c>
      <c r="B177" s="9">
        <f t="shared" si="18"/>
        <v>4</v>
      </c>
      <c r="C177" s="1">
        <f t="shared" si="16"/>
        <v>15</v>
      </c>
      <c r="D177" s="19">
        <f t="shared" ca="1" si="15"/>
        <v>3243.9202168200709</v>
      </c>
      <c r="E177" s="17">
        <f t="shared" ca="1" si="14"/>
        <v>16.219601084100354</v>
      </c>
      <c r="F177" s="39">
        <f>-$O$10</f>
        <v>-2000</v>
      </c>
      <c r="G177" s="34">
        <f ca="1">IF(B177=12,IFERROR(OFFSET($N$25,MATCH($S$4+C177,$N$26:$N$141,0),MATCH($S$5,$O$25:$P$25,0)),1),0)</f>
        <v>0</v>
      </c>
      <c r="H177" s="34">
        <f t="shared" ca="1" si="17"/>
        <v>5.7820410702210903E-2</v>
      </c>
      <c r="I177" s="35">
        <f ca="1">F177*H177/(1+$O$4/$O$6)^A177</f>
        <v>-49.039783670963892</v>
      </c>
      <c r="J177" s="19">
        <f ca="1">D177+E177+F177*H177</f>
        <v>3144.4989964997494</v>
      </c>
      <c r="K177" s="36"/>
    </row>
    <row r="178" spans="1:11" x14ac:dyDescent="0.3">
      <c r="A178" s="1">
        <f t="shared" si="19"/>
        <v>173</v>
      </c>
      <c r="B178" s="9">
        <f t="shared" si="18"/>
        <v>5</v>
      </c>
      <c r="C178" s="1">
        <f t="shared" si="16"/>
        <v>15</v>
      </c>
      <c r="D178" s="19">
        <f t="shared" ca="1" si="15"/>
        <v>3144.4989964997494</v>
      </c>
      <c r="E178" s="17">
        <f t="shared" ca="1" si="14"/>
        <v>15.722494982498747</v>
      </c>
      <c r="F178" s="39">
        <f>-$O$10</f>
        <v>-2000</v>
      </c>
      <c r="G178" s="34">
        <f ca="1">IF(B178=12,IFERROR(OFFSET($N$25,MATCH($S$4+C178,$N$26:$N$141,0),MATCH($S$5,$O$25:$P$25,0)),1),0)</f>
        <v>0</v>
      </c>
      <c r="H178" s="34">
        <f t="shared" ca="1" si="17"/>
        <v>5.7820410702210903E-2</v>
      </c>
      <c r="I178" s="35">
        <f ca="1">F178*H178/(1+$O$4/$O$6)^A178</f>
        <v>-48.795804647725276</v>
      </c>
      <c r="J178" s="19">
        <f ca="1">D178+E178+F178*H178</f>
        <v>3044.5806700778262</v>
      </c>
      <c r="K178" s="36"/>
    </row>
    <row r="179" spans="1:11" x14ac:dyDescent="0.3">
      <c r="A179" s="1">
        <f t="shared" si="19"/>
        <v>174</v>
      </c>
      <c r="B179" s="9">
        <f t="shared" si="18"/>
        <v>6</v>
      </c>
      <c r="C179" s="1">
        <f t="shared" si="16"/>
        <v>15</v>
      </c>
      <c r="D179" s="19">
        <f t="shared" ca="1" si="15"/>
        <v>3044.5806700778262</v>
      </c>
      <c r="E179" s="17">
        <f t="shared" ca="1" si="14"/>
        <v>15.222903350389132</v>
      </c>
      <c r="F179" s="39">
        <f>-$O$10</f>
        <v>-2000</v>
      </c>
      <c r="G179" s="34">
        <f ca="1">IF(B179=12,IFERROR(OFFSET($N$25,MATCH($S$4+C179,$N$26:$N$141,0),MATCH($S$5,$O$25:$P$25,0)),1),0)</f>
        <v>0</v>
      </c>
      <c r="H179" s="34">
        <f t="shared" ca="1" si="17"/>
        <v>5.7820410702210903E-2</v>
      </c>
      <c r="I179" s="35">
        <f ca="1">F179*H179/(1+$O$4/$O$6)^A179</f>
        <v>-48.553039450472909</v>
      </c>
      <c r="J179" s="19">
        <f ca="1">D179+E179+F179*H179</f>
        <v>2944.1627520237935</v>
      </c>
      <c r="K179" s="36"/>
    </row>
    <row r="180" spans="1:11" x14ac:dyDescent="0.3">
      <c r="A180" s="1">
        <f t="shared" si="19"/>
        <v>175</v>
      </c>
      <c r="B180" s="9">
        <f t="shared" si="18"/>
        <v>7</v>
      </c>
      <c r="C180" s="1">
        <f t="shared" si="16"/>
        <v>15</v>
      </c>
      <c r="D180" s="19">
        <f t="shared" ca="1" si="15"/>
        <v>2944.1627520237935</v>
      </c>
      <c r="E180" s="17">
        <f t="shared" ca="1" si="14"/>
        <v>14.720813760118968</v>
      </c>
      <c r="F180" s="39">
        <f>-$O$10</f>
        <v>-2000</v>
      </c>
      <c r="G180" s="34">
        <f ca="1">IF(B180=12,IFERROR(OFFSET($N$25,MATCH($S$4+C180,$N$26:$N$141,0),MATCH($S$5,$O$25:$P$25,0)),1),0)</f>
        <v>0</v>
      </c>
      <c r="H180" s="34">
        <f t="shared" ca="1" si="17"/>
        <v>5.7820410702210903E-2</v>
      </c>
      <c r="I180" s="35">
        <f ca="1">F180*H180/(1+$O$4/$O$6)^A180</f>
        <v>-48.311482040271564</v>
      </c>
      <c r="J180" s="19">
        <f ca="1">D180+E180+F180*H180</f>
        <v>2843.2427443794904</v>
      </c>
      <c r="K180" s="36"/>
    </row>
    <row r="181" spans="1:11" x14ac:dyDescent="0.3">
      <c r="A181" s="1">
        <f t="shared" si="19"/>
        <v>176</v>
      </c>
      <c r="B181" s="9">
        <f t="shared" si="18"/>
        <v>8</v>
      </c>
      <c r="C181" s="1">
        <f t="shared" si="16"/>
        <v>15</v>
      </c>
      <c r="D181" s="19">
        <f t="shared" ca="1" si="15"/>
        <v>2843.2427443794904</v>
      </c>
      <c r="E181" s="17">
        <f t="shared" ca="1" si="14"/>
        <v>14.216213721897452</v>
      </c>
      <c r="F181" s="39">
        <f>-$O$10</f>
        <v>-2000</v>
      </c>
      <c r="G181" s="34">
        <f ca="1">IF(B181=12,IFERROR(OFFSET($N$25,MATCH($S$4+C181,$N$26:$N$141,0),MATCH($S$5,$O$25:$P$25,0)),1),0)</f>
        <v>0</v>
      </c>
      <c r="H181" s="34">
        <f t="shared" ca="1" si="17"/>
        <v>5.7820410702210903E-2</v>
      </c>
      <c r="I181" s="35">
        <f ca="1">F181*H181/(1+$O$4/$O$6)^A181</f>
        <v>-48.07112640823042</v>
      </c>
      <c r="J181" s="19">
        <f ca="1">D181+E181+F181*H181</f>
        <v>2741.8181366969661</v>
      </c>
      <c r="K181" s="36"/>
    </row>
    <row r="182" spans="1:11" x14ac:dyDescent="0.3">
      <c r="A182" s="1">
        <f t="shared" si="19"/>
        <v>177</v>
      </c>
      <c r="B182" s="9">
        <f t="shared" si="18"/>
        <v>9</v>
      </c>
      <c r="C182" s="1">
        <f t="shared" si="16"/>
        <v>15</v>
      </c>
      <c r="D182" s="19">
        <f t="shared" ca="1" si="15"/>
        <v>2741.8181366969661</v>
      </c>
      <c r="E182" s="17">
        <f t="shared" ca="1" si="14"/>
        <v>13.709090683484831</v>
      </c>
      <c r="F182" s="39">
        <f>-$O$10</f>
        <v>-2000</v>
      </c>
      <c r="G182" s="34">
        <f ca="1">IF(B182=12,IFERROR(OFFSET($N$25,MATCH($S$4+C182,$N$26:$N$141,0),MATCH($S$5,$O$25:$P$25,0)),1),0)</f>
        <v>0</v>
      </c>
      <c r="H182" s="34">
        <f t="shared" ca="1" si="17"/>
        <v>5.7820410702210903E-2</v>
      </c>
      <c r="I182" s="35">
        <f ca="1">F182*H182/(1+$O$4/$O$6)^A182</f>
        <v>-47.831966575353654</v>
      </c>
      <c r="J182" s="19">
        <f ca="1">D182+E182+F182*H182</f>
        <v>2639.886405976029</v>
      </c>
      <c r="K182" s="36"/>
    </row>
    <row r="183" spans="1:11" x14ac:dyDescent="0.3">
      <c r="A183" s="1">
        <f t="shared" si="19"/>
        <v>178</v>
      </c>
      <c r="B183" s="9">
        <f t="shared" si="18"/>
        <v>10</v>
      </c>
      <c r="C183" s="1">
        <f t="shared" si="16"/>
        <v>15</v>
      </c>
      <c r="D183" s="19">
        <f t="shared" ca="1" si="15"/>
        <v>2639.886405976029</v>
      </c>
      <c r="E183" s="17">
        <f t="shared" ca="1" si="14"/>
        <v>13.199432029880144</v>
      </c>
      <c r="F183" s="39">
        <f>-$O$10</f>
        <v>-2000</v>
      </c>
      <c r="G183" s="34">
        <f ca="1">IF(B183=12,IFERROR(OFFSET($N$25,MATCH($S$4+C183,$N$26:$N$141,0),MATCH($S$5,$O$25:$P$25,0)),1),0)</f>
        <v>0</v>
      </c>
      <c r="H183" s="34">
        <f t="shared" ca="1" si="17"/>
        <v>5.7820410702210903E-2</v>
      </c>
      <c r="I183" s="35">
        <f ca="1">F183*H183/(1+$O$4/$O$6)^A183</f>
        <v>-47.593996592391711</v>
      </c>
      <c r="J183" s="19">
        <f ca="1">D183+E183+F183*H183</f>
        <v>2537.4450166014872</v>
      </c>
      <c r="K183" s="36"/>
    </row>
    <row r="184" spans="1:11" x14ac:dyDescent="0.3">
      <c r="A184" s="1">
        <f t="shared" si="19"/>
        <v>179</v>
      </c>
      <c r="B184" s="9">
        <f t="shared" si="18"/>
        <v>11</v>
      </c>
      <c r="C184" s="1">
        <f t="shared" si="16"/>
        <v>15</v>
      </c>
      <c r="D184" s="19">
        <f t="shared" ca="1" si="15"/>
        <v>2537.4450166014872</v>
      </c>
      <c r="E184" s="17">
        <f t="shared" ca="1" si="14"/>
        <v>12.687225083007435</v>
      </c>
      <c r="F184" s="39">
        <f>-$O$10</f>
        <v>-2000</v>
      </c>
      <c r="G184" s="34">
        <f ca="1">IF(B184=12,IFERROR(OFFSET($N$25,MATCH($S$4+C184,$N$26:$N$141,0),MATCH($S$5,$O$25:$P$25,0)),1),0)</f>
        <v>0</v>
      </c>
      <c r="H184" s="34">
        <f t="shared" ca="1" si="17"/>
        <v>5.7820410702210903E-2</v>
      </c>
      <c r="I184" s="35">
        <f ca="1">F184*H184/(1+$O$4/$O$6)^A184</f>
        <v>-47.357210539693249</v>
      </c>
      <c r="J184" s="19">
        <f ca="1">D184+E184+F184*H184</f>
        <v>2434.4914202800728</v>
      </c>
      <c r="K184" s="36"/>
    </row>
    <row r="185" spans="1:11" x14ac:dyDescent="0.3">
      <c r="A185" s="1">
        <f t="shared" si="19"/>
        <v>180</v>
      </c>
      <c r="B185" s="9">
        <f t="shared" si="18"/>
        <v>12</v>
      </c>
      <c r="C185" s="1">
        <f t="shared" si="16"/>
        <v>15</v>
      </c>
      <c r="D185" s="19">
        <f t="shared" ca="1" si="15"/>
        <v>2434.4914202800728</v>
      </c>
      <c r="E185" s="17">
        <f t="shared" ca="1" si="14"/>
        <v>12.172457101400365</v>
      </c>
      <c r="F185" s="39">
        <f>-$O$10</f>
        <v>-2000</v>
      </c>
      <c r="G185" s="34">
        <f ca="1">IF(B185=12,IFERROR(OFFSET($N$25,MATCH($S$4+C185,$N$26:$N$141,0),MATCH($S$5,$O$25:$P$25,0)),1),0)</f>
        <v>0.3133746</v>
      </c>
      <c r="H185" s="34">
        <f t="shared" ca="1" si="17"/>
        <v>5.7820410702210903E-2</v>
      </c>
      <c r="I185" s="35">
        <f ca="1">F185*H185/(1+$O$4/$O$6)^A185</f>
        <v>-47.121602527057966</v>
      </c>
      <c r="J185" s="19">
        <f ca="1">D185+E185+F185*H185</f>
        <v>2331.0230559770512</v>
      </c>
      <c r="K185" s="36"/>
    </row>
    <row r="186" spans="1:11" x14ac:dyDescent="0.3">
      <c r="A186" s="1">
        <f t="shared" si="19"/>
        <v>181</v>
      </c>
      <c r="B186" s="9">
        <f t="shared" si="18"/>
        <v>1</v>
      </c>
      <c r="C186" s="1">
        <f t="shared" si="16"/>
        <v>16</v>
      </c>
      <c r="D186" s="19">
        <f t="shared" ca="1" si="15"/>
        <v>2331.0230559770512</v>
      </c>
      <c r="E186" s="17">
        <f t="shared" ca="1" si="14"/>
        <v>11.655115279885257</v>
      </c>
      <c r="F186" s="39">
        <f>-$O$10</f>
        <v>-2000</v>
      </c>
      <c r="G186" s="34">
        <f ca="1">IF(B186=12,IFERROR(OFFSET($N$25,MATCH($S$4+C186,$N$26:$N$141,0),MATCH($S$5,$O$25:$P$25,0)),1),0)</f>
        <v>0</v>
      </c>
      <c r="H186" s="34">
        <f t="shared" ca="1" si="17"/>
        <v>3.9700962626569844E-2</v>
      </c>
      <c r="I186" s="35">
        <f ca="1">F186*H186/(1+$O$4/$O$6)^A186</f>
        <v>-32.193919585852932</v>
      </c>
      <c r="J186" s="19">
        <f ca="1">D186+E186+F186*H186</f>
        <v>2263.2762460037966</v>
      </c>
      <c r="K186" s="36"/>
    </row>
    <row r="187" spans="1:11" x14ac:dyDescent="0.3">
      <c r="A187" s="1">
        <f t="shared" si="19"/>
        <v>182</v>
      </c>
      <c r="B187" s="9">
        <f t="shared" si="18"/>
        <v>2</v>
      </c>
      <c r="C187" s="1">
        <f t="shared" si="16"/>
        <v>16</v>
      </c>
      <c r="D187" s="19">
        <f t="shared" ca="1" si="15"/>
        <v>2263.2762460037966</v>
      </c>
      <c r="E187" s="17">
        <f t="shared" ca="1" si="14"/>
        <v>11.316381230018983</v>
      </c>
      <c r="F187" s="39">
        <f>-$O$10</f>
        <v>-2000</v>
      </c>
      <c r="G187" s="34">
        <f ca="1">IF(B187=12,IFERROR(OFFSET($N$25,MATCH($S$4+C187,$N$26:$N$141,0),MATCH($S$5,$O$25:$P$25,0)),1),0)</f>
        <v>0</v>
      </c>
      <c r="H187" s="34">
        <f t="shared" ca="1" si="17"/>
        <v>3.9700962626569844E-2</v>
      </c>
      <c r="I187" s="35">
        <f ca="1">F187*H187/(1+$O$4/$O$6)^A187</f>
        <v>-32.033750831694462</v>
      </c>
      <c r="J187" s="19">
        <f ca="1">D187+E187+F187*H187</f>
        <v>2195.1907019806758</v>
      </c>
      <c r="K187" s="36"/>
    </row>
    <row r="188" spans="1:11" x14ac:dyDescent="0.3">
      <c r="A188" s="1">
        <f t="shared" si="19"/>
        <v>183</v>
      </c>
      <c r="B188" s="9">
        <f t="shared" si="18"/>
        <v>3</v>
      </c>
      <c r="C188" s="1">
        <f t="shared" si="16"/>
        <v>16</v>
      </c>
      <c r="D188" s="19">
        <f t="shared" ca="1" si="15"/>
        <v>2195.1907019806758</v>
      </c>
      <c r="E188" s="17">
        <f t="shared" ca="1" si="14"/>
        <v>10.975953509903379</v>
      </c>
      <c r="F188" s="39">
        <f>-$O$10</f>
        <v>-2000</v>
      </c>
      <c r="G188" s="34">
        <f ca="1">IF(B188=12,IFERROR(OFFSET($N$25,MATCH($S$4+C188,$N$26:$N$141,0),MATCH($S$5,$O$25:$P$25,0)),1),0)</f>
        <v>0</v>
      </c>
      <c r="H188" s="34">
        <f t="shared" ca="1" si="17"/>
        <v>3.9700962626569844E-2</v>
      </c>
      <c r="I188" s="35">
        <f ca="1">F188*H188/(1+$O$4/$O$6)^A188</f>
        <v>-31.874378937009421</v>
      </c>
      <c r="J188" s="19">
        <f ca="1">D188+E188+F188*H188</f>
        <v>2126.7647302374394</v>
      </c>
      <c r="K188" s="36"/>
    </row>
    <row r="189" spans="1:11" x14ac:dyDescent="0.3">
      <c r="A189" s="1">
        <f t="shared" si="19"/>
        <v>184</v>
      </c>
      <c r="B189" s="9">
        <f t="shared" si="18"/>
        <v>4</v>
      </c>
      <c r="C189" s="1">
        <f t="shared" si="16"/>
        <v>16</v>
      </c>
      <c r="D189" s="19">
        <f t="shared" ca="1" si="15"/>
        <v>2126.7647302374394</v>
      </c>
      <c r="E189" s="17">
        <f t="shared" ca="1" si="14"/>
        <v>10.633823651187198</v>
      </c>
      <c r="F189" s="39">
        <f>-$O$10</f>
        <v>-2000</v>
      </c>
      <c r="G189" s="34">
        <f ca="1">IF(B189=12,IFERROR(OFFSET($N$25,MATCH($S$4+C189,$N$26:$N$141,0),MATCH($S$5,$O$25:$P$25,0)),1),0)</f>
        <v>0</v>
      </c>
      <c r="H189" s="34">
        <f t="shared" ca="1" si="17"/>
        <v>3.9700962626569844E-2</v>
      </c>
      <c r="I189" s="35">
        <f ca="1">F189*H189/(1+$O$4/$O$6)^A189</f>
        <v>-31.71579993732281</v>
      </c>
      <c r="J189" s="19">
        <f ca="1">D189+E189+F189*H189</f>
        <v>2057.996628635487</v>
      </c>
      <c r="K189" s="36"/>
    </row>
    <row r="190" spans="1:11" x14ac:dyDescent="0.3">
      <c r="A190" s="1">
        <f t="shared" si="19"/>
        <v>185</v>
      </c>
      <c r="B190" s="9">
        <f t="shared" si="18"/>
        <v>5</v>
      </c>
      <c r="C190" s="1">
        <f t="shared" si="16"/>
        <v>16</v>
      </c>
      <c r="D190" s="19">
        <f t="shared" ca="1" si="15"/>
        <v>2057.996628635487</v>
      </c>
      <c r="E190" s="17">
        <f t="shared" ca="1" si="14"/>
        <v>10.289983143177436</v>
      </c>
      <c r="F190" s="39">
        <f>-$O$10</f>
        <v>-2000</v>
      </c>
      <c r="G190" s="34">
        <f ca="1">IF(B190=12,IFERROR(OFFSET($N$25,MATCH($S$4+C190,$N$26:$N$141,0),MATCH($S$5,$O$25:$P$25,0)),1),0)</f>
        <v>0</v>
      </c>
      <c r="H190" s="34">
        <f t="shared" ca="1" si="17"/>
        <v>3.9700962626569844E-2</v>
      </c>
      <c r="I190" s="35">
        <f ca="1">F190*H190/(1+$O$4/$O$6)^A190</f>
        <v>-31.558009887883401</v>
      </c>
      <c r="J190" s="19">
        <f ca="1">D190+E190+F190*H190</f>
        <v>1988.8846865255246</v>
      </c>
      <c r="K190" s="36"/>
    </row>
    <row r="191" spans="1:11" x14ac:dyDescent="0.3">
      <c r="A191" s="1">
        <f t="shared" si="19"/>
        <v>186</v>
      </c>
      <c r="B191" s="9">
        <f t="shared" si="18"/>
        <v>6</v>
      </c>
      <c r="C191" s="1">
        <f t="shared" si="16"/>
        <v>16</v>
      </c>
      <c r="D191" s="19">
        <f t="shared" ca="1" si="15"/>
        <v>1988.8846865255246</v>
      </c>
      <c r="E191" s="17">
        <f t="shared" ca="1" si="14"/>
        <v>9.9444234326276231</v>
      </c>
      <c r="F191" s="39">
        <f>-$O$10</f>
        <v>-2000</v>
      </c>
      <c r="G191" s="34">
        <f ca="1">IF(B191=12,IFERROR(OFFSET($N$25,MATCH($S$4+C191,$N$26:$N$141,0),MATCH($S$5,$O$25:$P$25,0)),1),0)</f>
        <v>0</v>
      </c>
      <c r="H191" s="34">
        <f t="shared" ca="1" si="17"/>
        <v>3.9700962626569844E-2</v>
      </c>
      <c r="I191" s="35">
        <f ca="1">F191*H191/(1+$O$4/$O$6)^A191</f>
        <v>-31.401004863565579</v>
      </c>
      <c r="J191" s="19">
        <f ca="1">D191+E191+F191*H191</f>
        <v>1919.4271847050125</v>
      </c>
      <c r="K191" s="36"/>
    </row>
    <row r="192" spans="1:11" x14ac:dyDescent="0.3">
      <c r="A192" s="1">
        <f t="shared" si="19"/>
        <v>187</v>
      </c>
      <c r="B192" s="9">
        <f t="shared" si="18"/>
        <v>7</v>
      </c>
      <c r="C192" s="1">
        <f t="shared" si="16"/>
        <v>16</v>
      </c>
      <c r="D192" s="19">
        <f t="shared" ca="1" si="15"/>
        <v>1919.4271847050125</v>
      </c>
      <c r="E192" s="17">
        <f t="shared" ca="1" si="14"/>
        <v>9.5971359235250624</v>
      </c>
      <c r="F192" s="39">
        <f>-$O$10</f>
        <v>-2000</v>
      </c>
      <c r="G192" s="34">
        <f ca="1">IF(B192=12,IFERROR(OFFSET($N$25,MATCH($S$4+C192,$N$26:$N$141,0),MATCH($S$5,$O$25:$P$25,0)),1),0)</f>
        <v>0</v>
      </c>
      <c r="H192" s="34">
        <f t="shared" ca="1" si="17"/>
        <v>3.9700962626569844E-2</v>
      </c>
      <c r="I192" s="35">
        <f ca="1">F192*H192/(1+$O$4/$O$6)^A192</f>
        <v>-31.24478095877172</v>
      </c>
      <c r="J192" s="19">
        <f ca="1">D192+E192+F192*H192</f>
        <v>1849.6223953753977</v>
      </c>
      <c r="K192" s="36"/>
    </row>
    <row r="193" spans="1:11" x14ac:dyDescent="0.3">
      <c r="A193" s="1">
        <f t="shared" si="19"/>
        <v>188</v>
      </c>
      <c r="B193" s="9">
        <f t="shared" si="18"/>
        <v>8</v>
      </c>
      <c r="C193" s="1">
        <f t="shared" si="16"/>
        <v>16</v>
      </c>
      <c r="D193" s="19">
        <f t="shared" ca="1" si="15"/>
        <v>1849.6223953753977</v>
      </c>
      <c r="E193" s="17">
        <f t="shared" ca="1" si="14"/>
        <v>9.2481119768769879</v>
      </c>
      <c r="F193" s="39">
        <f>-$O$10</f>
        <v>-2000</v>
      </c>
      <c r="G193" s="34">
        <f ca="1">IF(B193=12,IFERROR(OFFSET($N$25,MATCH($S$4+C193,$N$26:$N$141,0),MATCH($S$5,$O$25:$P$25,0)),1),0)</f>
        <v>0</v>
      </c>
      <c r="H193" s="34">
        <f t="shared" ca="1" si="17"/>
        <v>3.9700962626569844E-2</v>
      </c>
      <c r="I193" s="35">
        <f ca="1">F193*H193/(1+$O$4/$O$6)^A193</f>
        <v>-31.089334287335053</v>
      </c>
      <c r="J193" s="19">
        <f ca="1">D193+E193+F193*H193</f>
        <v>1779.4685820991349</v>
      </c>
      <c r="K193" s="36"/>
    </row>
    <row r="194" spans="1:11" x14ac:dyDescent="0.3">
      <c r="A194" s="1">
        <f t="shared" si="19"/>
        <v>189</v>
      </c>
      <c r="B194" s="9">
        <f t="shared" si="18"/>
        <v>9</v>
      </c>
      <c r="C194" s="1">
        <f t="shared" si="16"/>
        <v>16</v>
      </c>
      <c r="D194" s="19">
        <f t="shared" ca="1" si="15"/>
        <v>1779.4685820991349</v>
      </c>
      <c r="E194" s="17">
        <f t="shared" ca="1" si="14"/>
        <v>8.8973429104956754</v>
      </c>
      <c r="F194" s="39">
        <f>-$O$10</f>
        <v>-2000</v>
      </c>
      <c r="G194" s="34">
        <f ca="1">IF(B194=12,IFERROR(OFFSET($N$25,MATCH($S$4+C194,$N$26:$N$141,0),MATCH($S$5,$O$25:$P$25,0)),1),0)</f>
        <v>0</v>
      </c>
      <c r="H194" s="34">
        <f t="shared" ca="1" si="17"/>
        <v>3.9700962626569844E-2</v>
      </c>
      <c r="I194" s="35">
        <f ca="1">F194*H194/(1+$O$4/$O$6)^A194</f>
        <v>-30.93466098242294</v>
      </c>
      <c r="J194" s="19">
        <f ca="1">D194+E194+F194*H194</f>
        <v>1708.9639997564907</v>
      </c>
      <c r="K194" s="36"/>
    </row>
    <row r="195" spans="1:11" x14ac:dyDescent="0.3">
      <c r="A195" s="1">
        <f t="shared" si="19"/>
        <v>190</v>
      </c>
      <c r="B195" s="9">
        <f t="shared" si="18"/>
        <v>10</v>
      </c>
      <c r="C195" s="1">
        <f t="shared" si="16"/>
        <v>16</v>
      </c>
      <c r="D195" s="19">
        <f t="shared" ca="1" si="15"/>
        <v>1708.9639997564907</v>
      </c>
      <c r="E195" s="17">
        <f t="shared" ca="1" si="14"/>
        <v>8.5448199987824545</v>
      </c>
      <c r="F195" s="39">
        <f>-$O$10</f>
        <v>-2000</v>
      </c>
      <c r="G195" s="34">
        <f ca="1">IF(B195=12,IFERROR(OFFSET($N$25,MATCH($S$4+C195,$N$26:$N$141,0),MATCH($S$5,$O$25:$P$25,0)),1),0)</f>
        <v>0</v>
      </c>
      <c r="H195" s="34">
        <f t="shared" ca="1" si="17"/>
        <v>3.9700962626569844E-2</v>
      </c>
      <c r="I195" s="35">
        <f ca="1">F195*H195/(1+$O$4/$O$6)^A195</f>
        <v>-30.780757196440746</v>
      </c>
      <c r="J195" s="19">
        <f ca="1">D195+E195+F195*H195</f>
        <v>1638.1068945021334</v>
      </c>
      <c r="K195" s="36"/>
    </row>
    <row r="196" spans="1:11" x14ac:dyDescent="0.3">
      <c r="A196" s="1">
        <f t="shared" si="19"/>
        <v>191</v>
      </c>
      <c r="B196" s="9">
        <f t="shared" si="18"/>
        <v>11</v>
      </c>
      <c r="C196" s="1">
        <f t="shared" si="16"/>
        <v>16</v>
      </c>
      <c r="D196" s="19">
        <f t="shared" ca="1" si="15"/>
        <v>1638.1068945021334</v>
      </c>
      <c r="E196" s="17">
        <f t="shared" ca="1" si="14"/>
        <v>8.1905344725106666</v>
      </c>
      <c r="F196" s="39">
        <f>-$O$10</f>
        <v>-2000</v>
      </c>
      <c r="G196" s="34">
        <f ca="1">IF(B196=12,IFERROR(OFFSET($N$25,MATCH($S$4+C196,$N$26:$N$141,0),MATCH($S$5,$O$25:$P$25,0)),1),0)</f>
        <v>0</v>
      </c>
      <c r="H196" s="34">
        <f t="shared" ca="1" si="17"/>
        <v>3.9700962626569844E-2</v>
      </c>
      <c r="I196" s="35">
        <f ca="1">F196*H196/(1+$O$4/$O$6)^A196</f>
        <v>-30.627619100936069</v>
      </c>
      <c r="J196" s="19">
        <f ca="1">D196+E196+F196*H196</f>
        <v>1566.8955037215044</v>
      </c>
      <c r="K196" s="36"/>
    </row>
    <row r="197" spans="1:11" x14ac:dyDescent="0.3">
      <c r="A197" s="1">
        <f t="shared" si="19"/>
        <v>192</v>
      </c>
      <c r="B197" s="9">
        <f t="shared" si="18"/>
        <v>12</v>
      </c>
      <c r="C197" s="1">
        <f t="shared" si="16"/>
        <v>16</v>
      </c>
      <c r="D197" s="19">
        <f t="shared" ca="1" si="15"/>
        <v>1566.8955037215044</v>
      </c>
      <c r="E197" s="17">
        <f t="shared" ca="1" si="14"/>
        <v>7.834477518607522</v>
      </c>
      <c r="F197" s="39">
        <f>-$O$10</f>
        <v>-2000</v>
      </c>
      <c r="G197" s="34">
        <f ca="1">IF(B197=12,IFERROR(OFFSET($N$25,MATCH($S$4+C197,$N$26:$N$141,0),MATCH($S$5,$O$25:$P$25,0)),1),0)</f>
        <v>0.33655439999999998</v>
      </c>
      <c r="H197" s="34">
        <f t="shared" ca="1" si="17"/>
        <v>3.9700962626569844E-2</v>
      </c>
      <c r="I197" s="35">
        <f ca="1">F197*H197/(1+$O$4/$O$6)^A197</f>
        <v>-30.475242886503555</v>
      </c>
      <c r="J197" s="19">
        <f ca="1">D197+E197+F197*H197</f>
        <v>1495.3280559869722</v>
      </c>
      <c r="K197" s="36"/>
    </row>
    <row r="198" spans="1:11" x14ac:dyDescent="0.3">
      <c r="A198" s="1">
        <f t="shared" si="19"/>
        <v>193</v>
      </c>
      <c r="B198" s="9">
        <f t="shared" si="18"/>
        <v>1</v>
      </c>
      <c r="C198" s="1">
        <f t="shared" si="16"/>
        <v>17</v>
      </c>
      <c r="D198" s="19">
        <f t="shared" ca="1" si="15"/>
        <v>1495.3280559869722</v>
      </c>
      <c r="E198" s="17">
        <f t="shared" ca="1" si="14"/>
        <v>7.4766402799348617</v>
      </c>
      <c r="F198" s="39">
        <f>-$O$10</f>
        <v>-2000</v>
      </c>
      <c r="G198" s="34">
        <f ca="1">IF(B198=12,IFERROR(OFFSET($N$25,MATCH($S$4+C198,$N$26:$N$141,0),MATCH($S$5,$O$25:$P$25,0)),1),0)</f>
        <v>0</v>
      </c>
      <c r="H198" s="34">
        <f t="shared" ca="1" si="17"/>
        <v>2.6339428970362205E-2</v>
      </c>
      <c r="I198" s="35">
        <f ca="1">F198*H198/(1+$O$4/$O$6)^A198</f>
        <v>-20.118075424857793</v>
      </c>
      <c r="J198" s="19">
        <f ca="1">D198+E198+F198*H198</f>
        <v>1450.1258383261827</v>
      </c>
      <c r="K198" s="36"/>
    </row>
    <row r="199" spans="1:11" x14ac:dyDescent="0.3">
      <c r="A199" s="1">
        <f t="shared" si="19"/>
        <v>194</v>
      </c>
      <c r="B199" s="9">
        <f t="shared" si="18"/>
        <v>2</v>
      </c>
      <c r="C199" s="1">
        <f t="shared" si="16"/>
        <v>17</v>
      </c>
      <c r="D199" s="19">
        <f t="shared" ca="1" si="15"/>
        <v>1450.1258383261827</v>
      </c>
      <c r="E199" s="17">
        <f t="shared" ref="E199:E262" ca="1" si="20">D199*($O$4/$O$6)</f>
        <v>7.2506291916309138</v>
      </c>
      <c r="F199" s="39">
        <f>-$O$10</f>
        <v>-2000</v>
      </c>
      <c r="G199" s="34">
        <f ca="1">IF(B199=12,IFERROR(OFFSET($N$25,MATCH($S$4+C199,$N$26:$N$141,0),MATCH($S$5,$O$25:$P$25,0)),1),0)</f>
        <v>0</v>
      </c>
      <c r="H199" s="34">
        <f t="shared" ca="1" si="17"/>
        <v>2.6339428970362205E-2</v>
      </c>
      <c r="I199" s="35">
        <f ca="1">F199*H199/(1+$O$4/$O$6)^A199</f>
        <v>-20.017985497370944</v>
      </c>
      <c r="J199" s="19">
        <f ca="1">D199+E199+F199*H199</f>
        <v>1404.6976095770892</v>
      </c>
      <c r="K199" s="36"/>
    </row>
    <row r="200" spans="1:11" x14ac:dyDescent="0.3">
      <c r="A200" s="1">
        <f t="shared" si="19"/>
        <v>195</v>
      </c>
      <c r="B200" s="9">
        <f t="shared" si="18"/>
        <v>3</v>
      </c>
      <c r="C200" s="1">
        <f t="shared" si="16"/>
        <v>17</v>
      </c>
      <c r="D200" s="19">
        <f t="shared" ref="D200:D263" ca="1" si="21">J199</f>
        <v>1404.6976095770892</v>
      </c>
      <c r="E200" s="17">
        <f t="shared" ca="1" si="20"/>
        <v>7.0234880478854462</v>
      </c>
      <c r="F200" s="39">
        <f>-$O$10</f>
        <v>-2000</v>
      </c>
      <c r="G200" s="34">
        <f ca="1">IF(B200=12,IFERROR(OFFSET($N$25,MATCH($S$4+C200,$N$26:$N$141,0),MATCH($S$5,$O$25:$P$25,0)),1),0)</f>
        <v>0</v>
      </c>
      <c r="H200" s="34">
        <f t="shared" ca="1" si="17"/>
        <v>2.6339428970362205E-2</v>
      </c>
      <c r="I200" s="35">
        <f ca="1">F200*H200/(1+$O$4/$O$6)^A200</f>
        <v>-19.91839352972233</v>
      </c>
      <c r="J200" s="19">
        <f ca="1">D200+E200+F200*H200</f>
        <v>1359.0422396842503</v>
      </c>
      <c r="K200" s="36"/>
    </row>
    <row r="201" spans="1:11" x14ac:dyDescent="0.3">
      <c r="A201" s="1">
        <f t="shared" si="19"/>
        <v>196</v>
      </c>
      <c r="B201" s="9">
        <f t="shared" si="18"/>
        <v>4</v>
      </c>
      <c r="C201" s="1">
        <f t="shared" si="16"/>
        <v>17</v>
      </c>
      <c r="D201" s="19">
        <f t="shared" ca="1" si="21"/>
        <v>1359.0422396842503</v>
      </c>
      <c r="E201" s="17">
        <f t="shared" ca="1" si="20"/>
        <v>6.7952111984212511</v>
      </c>
      <c r="F201" s="39">
        <f>-$O$10</f>
        <v>-2000</v>
      </c>
      <c r="G201" s="34">
        <f ca="1">IF(B201=12,IFERROR(OFFSET($N$25,MATCH($S$4+C201,$N$26:$N$141,0),MATCH($S$5,$O$25:$P$25,0)),1),0)</f>
        <v>0</v>
      </c>
      <c r="H201" s="34">
        <f t="shared" ca="1" si="17"/>
        <v>2.6339428970362205E-2</v>
      </c>
      <c r="I201" s="35">
        <f ca="1">F201*H201/(1+$O$4/$O$6)^A201</f>
        <v>-19.819297044499837</v>
      </c>
      <c r="J201" s="19">
        <f ca="1">D201+E201+F201*H201</f>
        <v>1313.1585929419471</v>
      </c>
      <c r="K201" s="36"/>
    </row>
    <row r="202" spans="1:11" x14ac:dyDescent="0.3">
      <c r="A202" s="1">
        <f t="shared" si="19"/>
        <v>197</v>
      </c>
      <c r="B202" s="9">
        <f t="shared" si="18"/>
        <v>5</v>
      </c>
      <c r="C202" s="1">
        <f t="shared" si="16"/>
        <v>17</v>
      </c>
      <c r="D202" s="19">
        <f t="shared" ca="1" si="21"/>
        <v>1313.1585929419471</v>
      </c>
      <c r="E202" s="17">
        <f t="shared" ca="1" si="20"/>
        <v>6.5657929647097353</v>
      </c>
      <c r="F202" s="39">
        <f>-$O$10</f>
        <v>-2000</v>
      </c>
      <c r="G202" s="34">
        <f ca="1">IF(B202=12,IFERROR(OFFSET($N$25,MATCH($S$4+C202,$N$26:$N$141,0),MATCH($S$5,$O$25:$P$25,0)),1),0)</f>
        <v>0</v>
      </c>
      <c r="H202" s="34">
        <f t="shared" ca="1" si="17"/>
        <v>2.6339428970362205E-2</v>
      </c>
      <c r="I202" s="35">
        <f ca="1">F202*H202/(1+$O$4/$O$6)^A202</f>
        <v>-19.72069357661676</v>
      </c>
      <c r="J202" s="19">
        <f ca="1">D202+E202+F202*H202</f>
        <v>1267.0455279659325</v>
      </c>
      <c r="K202" s="36"/>
    </row>
    <row r="203" spans="1:11" x14ac:dyDescent="0.3">
      <c r="A203" s="1">
        <f t="shared" si="19"/>
        <v>198</v>
      </c>
      <c r="B203" s="9">
        <f t="shared" si="18"/>
        <v>6</v>
      </c>
      <c r="C203" s="1">
        <f t="shared" si="16"/>
        <v>17</v>
      </c>
      <c r="D203" s="19">
        <f t="shared" ca="1" si="21"/>
        <v>1267.0455279659325</v>
      </c>
      <c r="E203" s="17">
        <f t="shared" ca="1" si="20"/>
        <v>6.3352276398296627</v>
      </c>
      <c r="F203" s="39">
        <f>-$O$10</f>
        <v>-2000</v>
      </c>
      <c r="G203" s="34">
        <f ca="1">IF(B203=12,IFERROR(OFFSET($N$25,MATCH($S$4+C203,$N$26:$N$141,0),MATCH($S$5,$O$25:$P$25,0)),1),0)</f>
        <v>0</v>
      </c>
      <c r="H203" s="34">
        <f t="shared" ca="1" si="17"/>
        <v>2.6339428970362205E-2</v>
      </c>
      <c r="I203" s="35">
        <f ca="1">F203*H203/(1+$O$4/$O$6)^A203</f>
        <v>-19.622580673250507</v>
      </c>
      <c r="J203" s="19">
        <f ca="1">D203+E203+F203*H203</f>
        <v>1220.7018976650377</v>
      </c>
      <c r="K203" s="36"/>
    </row>
    <row r="204" spans="1:11" x14ac:dyDescent="0.3">
      <c r="A204" s="1">
        <f t="shared" si="19"/>
        <v>199</v>
      </c>
      <c r="B204" s="9">
        <f t="shared" si="18"/>
        <v>7</v>
      </c>
      <c r="C204" s="1">
        <f t="shared" si="16"/>
        <v>17</v>
      </c>
      <c r="D204" s="19">
        <f t="shared" ca="1" si="21"/>
        <v>1220.7018976650377</v>
      </c>
      <c r="E204" s="17">
        <f t="shared" ca="1" si="20"/>
        <v>6.1035094883251881</v>
      </c>
      <c r="F204" s="39">
        <f>-$O$10</f>
        <v>-2000</v>
      </c>
      <c r="G204" s="34">
        <f ca="1">IF(B204=12,IFERROR(OFFSET($N$25,MATCH($S$4+C204,$N$26:$N$141,0),MATCH($S$5,$O$25:$P$25,0)),1),0)</f>
        <v>0</v>
      </c>
      <c r="H204" s="34">
        <f t="shared" ca="1" si="17"/>
        <v>2.6339428970362205E-2</v>
      </c>
      <c r="I204" s="35">
        <f ca="1">F204*H204/(1+$O$4/$O$6)^A204</f>
        <v>-19.524955893781602</v>
      </c>
      <c r="J204" s="19">
        <f ca="1">D204+E204+F204*H204</f>
        <v>1174.1265492126386</v>
      </c>
      <c r="K204" s="36"/>
    </row>
    <row r="205" spans="1:11" x14ac:dyDescent="0.3">
      <c r="A205" s="1">
        <f t="shared" si="19"/>
        <v>200</v>
      </c>
      <c r="B205" s="9">
        <f t="shared" si="18"/>
        <v>8</v>
      </c>
      <c r="C205" s="1">
        <f t="shared" si="16"/>
        <v>17</v>
      </c>
      <c r="D205" s="19">
        <f t="shared" ca="1" si="21"/>
        <v>1174.1265492126386</v>
      </c>
      <c r="E205" s="17">
        <f t="shared" ca="1" si="20"/>
        <v>5.8706327460631931</v>
      </c>
      <c r="F205" s="39">
        <f>-$O$10</f>
        <v>-2000</v>
      </c>
      <c r="G205" s="34">
        <f ca="1">IF(B205=12,IFERROR(OFFSET($N$25,MATCH($S$4+C205,$N$26:$N$141,0),MATCH($S$5,$O$25:$P$25,0)),1),0)</f>
        <v>0</v>
      </c>
      <c r="H205" s="34">
        <f t="shared" ca="1" si="17"/>
        <v>2.6339428970362205E-2</v>
      </c>
      <c r="I205" s="35">
        <f ca="1">F205*H205/(1+$O$4/$O$6)^A205</f>
        <v>-19.427816809732942</v>
      </c>
      <c r="J205" s="19">
        <f ca="1">D205+E205+F205*H205</f>
        <v>1127.3183240179774</v>
      </c>
      <c r="K205" s="36"/>
    </row>
    <row r="206" spans="1:11" x14ac:dyDescent="0.3">
      <c r="A206" s="1">
        <f t="shared" si="19"/>
        <v>201</v>
      </c>
      <c r="B206" s="9">
        <f t="shared" si="18"/>
        <v>9</v>
      </c>
      <c r="C206" s="1">
        <f t="shared" si="16"/>
        <v>17</v>
      </c>
      <c r="D206" s="19">
        <f t="shared" ca="1" si="21"/>
        <v>1127.3183240179774</v>
      </c>
      <c r="E206" s="17">
        <f t="shared" ca="1" si="20"/>
        <v>5.6365916200898871</v>
      </c>
      <c r="F206" s="39">
        <f>-$O$10</f>
        <v>-2000</v>
      </c>
      <c r="G206" s="34">
        <f ca="1">IF(B206=12,IFERROR(OFFSET($N$25,MATCH($S$4+C206,$N$26:$N$141,0),MATCH($S$5,$O$25:$P$25,0)),1),0)</f>
        <v>0</v>
      </c>
      <c r="H206" s="34">
        <f t="shared" ca="1" si="17"/>
        <v>2.6339428970362205E-2</v>
      </c>
      <c r="I206" s="35">
        <f ca="1">F206*H206/(1+$O$4/$O$6)^A206</f>
        <v>-19.331161004709394</v>
      </c>
      <c r="J206" s="19">
        <f ca="1">D206+E206+F206*H206</f>
        <v>1080.2760576973428</v>
      </c>
      <c r="K206" s="36"/>
    </row>
    <row r="207" spans="1:11" x14ac:dyDescent="0.3">
      <c r="A207" s="1">
        <f t="shared" si="19"/>
        <v>202</v>
      </c>
      <c r="B207" s="9">
        <f t="shared" si="18"/>
        <v>10</v>
      </c>
      <c r="C207" s="1">
        <f t="shared" si="16"/>
        <v>17</v>
      </c>
      <c r="D207" s="19">
        <f t="shared" ca="1" si="21"/>
        <v>1080.2760576973428</v>
      </c>
      <c r="E207" s="17">
        <f t="shared" ca="1" si="20"/>
        <v>5.4013802884867141</v>
      </c>
      <c r="F207" s="39">
        <f>-$O$10</f>
        <v>-2000</v>
      </c>
      <c r="G207" s="34">
        <f ca="1">IF(B207=12,IFERROR(OFFSET($N$25,MATCH($S$4+C207,$N$26:$N$141,0),MATCH($S$5,$O$25:$P$25,0)),1),0)</f>
        <v>0</v>
      </c>
      <c r="H207" s="34">
        <f t="shared" ca="1" si="17"/>
        <v>2.6339428970362205E-2</v>
      </c>
      <c r="I207" s="35">
        <f ca="1">F207*H207/(1+$O$4/$O$6)^A207</f>
        <v>-19.234986074337712</v>
      </c>
      <c r="J207" s="19">
        <f ca="1">D207+E207+F207*H207</f>
        <v>1032.9985800451052</v>
      </c>
      <c r="K207" s="36"/>
    </row>
    <row r="208" spans="1:11" x14ac:dyDescent="0.3">
      <c r="A208" s="1">
        <f t="shared" si="19"/>
        <v>203</v>
      </c>
      <c r="B208" s="9">
        <f t="shared" si="18"/>
        <v>11</v>
      </c>
      <c r="C208" s="1">
        <f t="shared" si="16"/>
        <v>17</v>
      </c>
      <c r="D208" s="19">
        <f t="shared" ca="1" si="21"/>
        <v>1032.9985800451052</v>
      </c>
      <c r="E208" s="17">
        <f t="shared" ca="1" si="20"/>
        <v>5.1649929002255259</v>
      </c>
      <c r="F208" s="39">
        <f>-$O$10</f>
        <v>-2000</v>
      </c>
      <c r="G208" s="34">
        <f ca="1">IF(B208=12,IFERROR(OFFSET($N$25,MATCH($S$4+C208,$N$26:$N$141,0),MATCH($S$5,$O$25:$P$25,0)),1),0)</f>
        <v>0</v>
      </c>
      <c r="H208" s="34">
        <f t="shared" ca="1" si="17"/>
        <v>2.6339428970362205E-2</v>
      </c>
      <c r="I208" s="35">
        <f ca="1">F208*H208/(1+$O$4/$O$6)^A208</f>
        <v>-19.139289626206679</v>
      </c>
      <c r="J208" s="19">
        <f ca="1">D208+E208+F208*H208</f>
        <v>985.48471500460641</v>
      </c>
      <c r="K208" s="36"/>
    </row>
    <row r="209" spans="1:11" x14ac:dyDescent="0.3">
      <c r="A209" s="1">
        <f t="shared" si="19"/>
        <v>204</v>
      </c>
      <c r="B209" s="9">
        <f t="shared" si="18"/>
        <v>12</v>
      </c>
      <c r="C209" s="1">
        <f t="shared" si="16"/>
        <v>17</v>
      </c>
      <c r="D209" s="19">
        <f t="shared" ca="1" si="21"/>
        <v>985.48471500460641</v>
      </c>
      <c r="E209" s="17">
        <f t="shared" ca="1" si="20"/>
        <v>4.927423575023032</v>
      </c>
      <c r="F209" s="39">
        <f>-$O$10</f>
        <v>-2000</v>
      </c>
      <c r="G209" s="34">
        <f ca="1">IF(B209=12,IFERROR(OFFSET($N$25,MATCH($S$4+C209,$N$26:$N$141,0),MATCH($S$5,$O$25:$P$25,0)),1),0)</f>
        <v>0.35451673</v>
      </c>
      <c r="H209" s="34">
        <f t="shared" ca="1" si="17"/>
        <v>2.6339428970362205E-2</v>
      </c>
      <c r="I209" s="35">
        <f ca="1">F209*H209/(1+$O$4/$O$6)^A209</f>
        <v>-19.044069279807648</v>
      </c>
      <c r="J209" s="19">
        <f ca="1">D209+E209+F209*H209</f>
        <v>937.73328063890494</v>
      </c>
      <c r="K209" s="36"/>
    </row>
    <row r="210" spans="1:11" x14ac:dyDescent="0.3">
      <c r="A210" s="1">
        <f t="shared" si="19"/>
        <v>205</v>
      </c>
      <c r="B210" s="9">
        <f t="shared" si="18"/>
        <v>1</v>
      </c>
      <c r="C210" s="1">
        <f t="shared" ref="C210:C273" si="22">C198+1</f>
        <v>18</v>
      </c>
      <c r="D210" s="19">
        <f t="shared" ca="1" si="21"/>
        <v>937.73328063890494</v>
      </c>
      <c r="E210" s="17">
        <f t="shared" ca="1" si="20"/>
        <v>4.6886664031945244</v>
      </c>
      <c r="F210" s="39">
        <f>-$O$10</f>
        <v>-2000</v>
      </c>
      <c r="G210" s="34">
        <f ca="1">IF(B210=12,IFERROR(OFFSET($N$25,MATCH($S$4+C210,$N$26:$N$141,0),MATCH($S$5,$O$25:$P$25,0)),1),0)</f>
        <v>0</v>
      </c>
      <c r="H210" s="34">
        <f t="shared" ref="H210:H273" ca="1" si="23">H209*(1-G209)</f>
        <v>1.7001660741722126E-2</v>
      </c>
      <c r="I210" s="35">
        <f ca="1">F210*H210/(1+$O$4/$O$6)^A210</f>
        <v>-12.231470759041574</v>
      </c>
      <c r="J210" s="19">
        <f ca="1">D210+E210+F210*H210</f>
        <v>908.41862555865521</v>
      </c>
      <c r="K210" s="36"/>
    </row>
    <row r="211" spans="1:11" x14ac:dyDescent="0.3">
      <c r="A211" s="1">
        <f t="shared" si="19"/>
        <v>206</v>
      </c>
      <c r="B211" s="9">
        <f t="shared" ref="B211:B274" si="24">B199</f>
        <v>2</v>
      </c>
      <c r="C211" s="1">
        <f t="shared" si="22"/>
        <v>18</v>
      </c>
      <c r="D211" s="19">
        <f t="shared" ca="1" si="21"/>
        <v>908.41862555865521</v>
      </c>
      <c r="E211" s="17">
        <f t="shared" ca="1" si="20"/>
        <v>4.5420931277932759</v>
      </c>
      <c r="F211" s="39">
        <f>-$O$10</f>
        <v>-2000</v>
      </c>
      <c r="G211" s="34">
        <f ca="1">IF(B211=12,IFERROR(OFFSET($N$25,MATCH($S$4+C211,$N$26:$N$141,0),MATCH($S$5,$O$25:$P$25,0)),1),0)</f>
        <v>0</v>
      </c>
      <c r="H211" s="34">
        <f t="shared" ca="1" si="23"/>
        <v>1.7001660741722126E-2</v>
      </c>
      <c r="I211" s="35">
        <f ca="1">F211*H211/(1+$O$4/$O$6)^A211</f>
        <v>-12.170617670688138</v>
      </c>
      <c r="J211" s="19">
        <f ca="1">D211+E211+F211*H211</f>
        <v>878.95739720300423</v>
      </c>
      <c r="K211" s="36"/>
    </row>
    <row r="212" spans="1:11" x14ac:dyDescent="0.3">
      <c r="A212" s="1">
        <f t="shared" si="19"/>
        <v>207</v>
      </c>
      <c r="B212" s="9">
        <f t="shared" si="24"/>
        <v>3</v>
      </c>
      <c r="C212" s="1">
        <f t="shared" si="22"/>
        <v>18</v>
      </c>
      <c r="D212" s="19">
        <f t="shared" ca="1" si="21"/>
        <v>878.95739720300423</v>
      </c>
      <c r="E212" s="17">
        <f t="shared" ca="1" si="20"/>
        <v>4.3947869860150215</v>
      </c>
      <c r="F212" s="39">
        <f>-$O$10</f>
        <v>-2000</v>
      </c>
      <c r="G212" s="34">
        <f ca="1">IF(B212=12,IFERROR(OFFSET($N$25,MATCH($S$4+C212,$N$26:$N$141,0),MATCH($S$5,$O$25:$P$25,0)),1),0)</f>
        <v>0</v>
      </c>
      <c r="H212" s="34">
        <f t="shared" ca="1" si="23"/>
        <v>1.7001660741722126E-2</v>
      </c>
      <c r="I212" s="35">
        <f ca="1">F212*H212/(1+$O$4/$O$6)^A212</f>
        <v>-12.11006733401805</v>
      </c>
      <c r="J212" s="19">
        <f ca="1">D212+E212+F212*H212</f>
        <v>849.34886270557502</v>
      </c>
      <c r="K212" s="36"/>
    </row>
    <row r="213" spans="1:11" x14ac:dyDescent="0.3">
      <c r="A213" s="1">
        <f t="shared" si="19"/>
        <v>208</v>
      </c>
      <c r="B213" s="9">
        <f t="shared" si="24"/>
        <v>4</v>
      </c>
      <c r="C213" s="1">
        <f t="shared" si="22"/>
        <v>18</v>
      </c>
      <c r="D213" s="19">
        <f t="shared" ca="1" si="21"/>
        <v>849.34886270557502</v>
      </c>
      <c r="E213" s="17">
        <f t="shared" ca="1" si="20"/>
        <v>4.2467443135278753</v>
      </c>
      <c r="F213" s="39">
        <f>-$O$10</f>
        <v>-2000</v>
      </c>
      <c r="G213" s="34">
        <f ca="1">IF(B213=12,IFERROR(OFFSET($N$25,MATCH($S$4+C213,$N$26:$N$141,0),MATCH($S$5,$O$25:$P$25,0)),1),0)</f>
        <v>0</v>
      </c>
      <c r="H213" s="34">
        <f t="shared" ca="1" si="23"/>
        <v>1.7001660741722126E-2</v>
      </c>
      <c r="I213" s="35">
        <f ca="1">F213*H213/(1+$O$4/$O$6)^A213</f>
        <v>-12.049818242804031</v>
      </c>
      <c r="J213" s="19">
        <f ca="1">D213+E213+F213*H213</f>
        <v>819.59228553565868</v>
      </c>
      <c r="K213" s="36"/>
    </row>
    <row r="214" spans="1:11" x14ac:dyDescent="0.3">
      <c r="A214" s="1">
        <f t="shared" si="19"/>
        <v>209</v>
      </c>
      <c r="B214" s="9">
        <f t="shared" si="24"/>
        <v>5</v>
      </c>
      <c r="C214" s="1">
        <f t="shared" si="22"/>
        <v>18</v>
      </c>
      <c r="D214" s="19">
        <f t="shared" ca="1" si="21"/>
        <v>819.59228553565868</v>
      </c>
      <c r="E214" s="17">
        <f t="shared" ca="1" si="20"/>
        <v>4.0979614276782934</v>
      </c>
      <c r="F214" s="39">
        <f>-$O$10</f>
        <v>-2000</v>
      </c>
      <c r="G214" s="34">
        <f ca="1">IF(B214=12,IFERROR(OFFSET($N$25,MATCH($S$4+C214,$N$26:$N$141,0),MATCH($S$5,$O$25:$P$25,0)),1),0)</f>
        <v>0</v>
      </c>
      <c r="H214" s="34">
        <f t="shared" ca="1" si="23"/>
        <v>1.7001660741722126E-2</v>
      </c>
      <c r="I214" s="35">
        <f ca="1">F214*H214/(1+$O$4/$O$6)^A214</f>
        <v>-11.989868898312469</v>
      </c>
      <c r="J214" s="19">
        <f ca="1">D214+E214+F214*H214</f>
        <v>789.68692547989281</v>
      </c>
      <c r="K214" s="36"/>
    </row>
    <row r="215" spans="1:11" x14ac:dyDescent="0.3">
      <c r="A215" s="1">
        <f t="shared" ref="A215:A278" si="25">A214+1</f>
        <v>210</v>
      </c>
      <c r="B215" s="9">
        <f t="shared" si="24"/>
        <v>6</v>
      </c>
      <c r="C215" s="1">
        <f t="shared" si="22"/>
        <v>18</v>
      </c>
      <c r="D215" s="19">
        <f t="shared" ca="1" si="21"/>
        <v>789.68692547989281</v>
      </c>
      <c r="E215" s="17">
        <f t="shared" ca="1" si="20"/>
        <v>3.9484346273994642</v>
      </c>
      <c r="F215" s="39">
        <f>-$O$10</f>
        <v>-2000</v>
      </c>
      <c r="G215" s="34">
        <f ca="1">IF(B215=12,IFERROR(OFFSET($N$25,MATCH($S$4+C215,$N$26:$N$141,0),MATCH($S$5,$O$25:$P$25,0)),1),0)</f>
        <v>0</v>
      </c>
      <c r="H215" s="34">
        <f t="shared" ca="1" si="23"/>
        <v>1.7001660741722126E-2</v>
      </c>
      <c r="I215" s="35">
        <f ca="1">F215*H215/(1+$O$4/$O$6)^A215</f>
        <v>-11.930217809266141</v>
      </c>
      <c r="J215" s="19">
        <f ca="1">D215+E215+F215*H215</f>
        <v>759.63203862384808</v>
      </c>
      <c r="K215" s="36"/>
    </row>
    <row r="216" spans="1:11" x14ac:dyDescent="0.3">
      <c r="A216" s="1">
        <f t="shared" si="25"/>
        <v>211</v>
      </c>
      <c r="B216" s="9">
        <f t="shared" si="24"/>
        <v>7</v>
      </c>
      <c r="C216" s="1">
        <f t="shared" si="22"/>
        <v>18</v>
      </c>
      <c r="D216" s="19">
        <f t="shared" ca="1" si="21"/>
        <v>759.63203862384808</v>
      </c>
      <c r="E216" s="17">
        <f t="shared" ca="1" si="20"/>
        <v>3.7981601931192404</v>
      </c>
      <c r="F216" s="39">
        <f>-$O$10</f>
        <v>-2000</v>
      </c>
      <c r="G216" s="34">
        <f ca="1">IF(B216=12,IFERROR(OFFSET($N$25,MATCH($S$4+C216,$N$26:$N$141,0),MATCH($S$5,$O$25:$P$25,0)),1),0)</f>
        <v>0</v>
      </c>
      <c r="H216" s="34">
        <f t="shared" ca="1" si="23"/>
        <v>1.7001660741722126E-2</v>
      </c>
      <c r="I216" s="35">
        <f ca="1">F216*H216/(1+$O$4/$O$6)^A216</f>
        <v>-11.870863491807105</v>
      </c>
      <c r="J216" s="19">
        <f ca="1">D216+E216+F216*H216</f>
        <v>729.42687733352307</v>
      </c>
      <c r="K216" s="36"/>
    </row>
    <row r="217" spans="1:11" x14ac:dyDescent="0.3">
      <c r="A217" s="1">
        <f t="shared" si="25"/>
        <v>212</v>
      </c>
      <c r="B217" s="9">
        <f t="shared" si="24"/>
        <v>8</v>
      </c>
      <c r="C217" s="1">
        <f t="shared" si="22"/>
        <v>18</v>
      </c>
      <c r="D217" s="19">
        <f t="shared" ca="1" si="21"/>
        <v>729.42687733352307</v>
      </c>
      <c r="E217" s="17">
        <f t="shared" ca="1" si="20"/>
        <v>3.6471343866676156</v>
      </c>
      <c r="F217" s="39">
        <f>-$O$10</f>
        <v>-2000</v>
      </c>
      <c r="G217" s="34">
        <f ca="1">IF(B217=12,IFERROR(OFFSET($N$25,MATCH($S$4+C217,$N$26:$N$141,0),MATCH($S$5,$O$25:$P$25,0)),1),0)</f>
        <v>0</v>
      </c>
      <c r="H217" s="34">
        <f t="shared" ca="1" si="23"/>
        <v>1.7001660741722126E-2</v>
      </c>
      <c r="I217" s="35">
        <f ca="1">F217*H217/(1+$O$4/$O$6)^A217</f>
        <v>-11.811804469459808</v>
      </c>
      <c r="J217" s="19">
        <f ca="1">D217+E217+F217*H217</f>
        <v>699.07069023674649</v>
      </c>
      <c r="K217" s="36"/>
    </row>
    <row r="218" spans="1:11" x14ac:dyDescent="0.3">
      <c r="A218" s="1">
        <f t="shared" si="25"/>
        <v>213</v>
      </c>
      <c r="B218" s="9">
        <f t="shared" si="24"/>
        <v>9</v>
      </c>
      <c r="C218" s="1">
        <f t="shared" si="22"/>
        <v>18</v>
      </c>
      <c r="D218" s="19">
        <f t="shared" ca="1" si="21"/>
        <v>699.07069023674649</v>
      </c>
      <c r="E218" s="17">
        <f t="shared" ca="1" si="20"/>
        <v>3.4953534511837323</v>
      </c>
      <c r="F218" s="39">
        <f>-$O$10</f>
        <v>-2000</v>
      </c>
      <c r="G218" s="34">
        <f ca="1">IF(B218=12,IFERROR(OFFSET($N$25,MATCH($S$4+C218,$N$26:$N$141,0),MATCH($S$5,$O$25:$P$25,0)),1),0)</f>
        <v>0</v>
      </c>
      <c r="H218" s="34">
        <f t="shared" ca="1" si="23"/>
        <v>1.7001660741722126E-2</v>
      </c>
      <c r="I218" s="35">
        <f ca="1">F218*H218/(1+$O$4/$O$6)^A218</f>
        <v>-11.753039273094341</v>
      </c>
      <c r="J218" s="19">
        <f ca="1">D218+E218+F218*H218</f>
        <v>668.56272220448602</v>
      </c>
      <c r="K218" s="36"/>
    </row>
    <row r="219" spans="1:11" x14ac:dyDescent="0.3">
      <c r="A219" s="1">
        <f t="shared" si="25"/>
        <v>214</v>
      </c>
      <c r="B219" s="9">
        <f t="shared" si="24"/>
        <v>10</v>
      </c>
      <c r="C219" s="1">
        <f t="shared" si="22"/>
        <v>18</v>
      </c>
      <c r="D219" s="19">
        <f t="shared" ca="1" si="21"/>
        <v>668.56272220448602</v>
      </c>
      <c r="E219" s="17">
        <f t="shared" ca="1" si="20"/>
        <v>3.34281361102243</v>
      </c>
      <c r="F219" s="39">
        <f>-$O$10</f>
        <v>-2000</v>
      </c>
      <c r="G219" s="34">
        <f ca="1">IF(B219=12,IFERROR(OFFSET($N$25,MATCH($S$4+C219,$N$26:$N$141,0),MATCH($S$5,$O$25:$P$25,0)),1),0)</f>
        <v>0</v>
      </c>
      <c r="H219" s="34">
        <f t="shared" ca="1" si="23"/>
        <v>1.7001660741722126E-2</v>
      </c>
      <c r="I219" s="35">
        <f ca="1">F219*H219/(1+$O$4/$O$6)^A219</f>
        <v>-11.694566440889893</v>
      </c>
      <c r="J219" s="19">
        <f ca="1">D219+E219+F219*H219</f>
        <v>637.9022143320642</v>
      </c>
      <c r="K219" s="36"/>
    </row>
    <row r="220" spans="1:11" x14ac:dyDescent="0.3">
      <c r="A220" s="1">
        <f t="shared" si="25"/>
        <v>215</v>
      </c>
      <c r="B220" s="9">
        <f t="shared" si="24"/>
        <v>11</v>
      </c>
      <c r="C220" s="1">
        <f t="shared" si="22"/>
        <v>18</v>
      </c>
      <c r="D220" s="19">
        <f t="shared" ca="1" si="21"/>
        <v>637.9022143320642</v>
      </c>
      <c r="E220" s="17">
        <f t="shared" ca="1" si="20"/>
        <v>3.1895110716603212</v>
      </c>
      <c r="F220" s="39">
        <f>-$O$10</f>
        <v>-2000</v>
      </c>
      <c r="G220" s="34">
        <f ca="1">IF(B220=12,IFERROR(OFFSET($N$25,MATCH($S$4+C220,$N$26:$N$141,0),MATCH($S$5,$O$25:$P$25,0)),1),0)</f>
        <v>0</v>
      </c>
      <c r="H220" s="34">
        <f t="shared" ca="1" si="23"/>
        <v>1.7001660741722126E-2</v>
      </c>
      <c r="I220" s="35">
        <f ca="1">F220*H220/(1+$O$4/$O$6)^A220</f>
        <v>-11.636384518298405</v>
      </c>
      <c r="J220" s="19">
        <f ca="1">D220+E220+F220*H220</f>
        <v>607.08840392028037</v>
      </c>
      <c r="K220" s="36"/>
    </row>
    <row r="221" spans="1:11" x14ac:dyDescent="0.3">
      <c r="A221" s="1">
        <f t="shared" si="25"/>
        <v>216</v>
      </c>
      <c r="B221" s="9">
        <f t="shared" si="24"/>
        <v>12</v>
      </c>
      <c r="C221" s="1">
        <f t="shared" si="22"/>
        <v>18</v>
      </c>
      <c r="D221" s="19">
        <f t="shared" ca="1" si="21"/>
        <v>607.08840392028037</v>
      </c>
      <c r="E221" s="17">
        <f t="shared" ca="1" si="20"/>
        <v>3.035442019601402</v>
      </c>
      <c r="F221" s="39">
        <f>-$O$10</f>
        <v>-2000</v>
      </c>
      <c r="G221" s="34">
        <f ca="1">IF(B221=12,IFERROR(OFFSET($N$25,MATCH($S$4+C221,$N$26:$N$141,0),MATCH($S$5,$O$25:$P$25,0)),1),0)</f>
        <v>0.37192565999999999</v>
      </c>
      <c r="H221" s="34">
        <f t="shared" ca="1" si="23"/>
        <v>1.7001660741722126E-2</v>
      </c>
      <c r="I221" s="35">
        <f ca="1">F221*H221/(1+$O$4/$O$6)^A221</f>
        <v>-11.57849205800836</v>
      </c>
      <c r="J221" s="19">
        <f ca="1">D221+E221+F221*H221</f>
        <v>576.12052445643758</v>
      </c>
      <c r="K221" s="36"/>
    </row>
    <row r="222" spans="1:11" x14ac:dyDescent="0.3">
      <c r="A222" s="1">
        <f t="shared" si="25"/>
        <v>217</v>
      </c>
      <c r="B222" s="9">
        <f t="shared" si="24"/>
        <v>1</v>
      </c>
      <c r="C222" s="1">
        <f t="shared" si="22"/>
        <v>19</v>
      </c>
      <c r="D222" s="19">
        <f t="shared" ca="1" si="21"/>
        <v>576.12052445643758</v>
      </c>
      <c r="E222" s="17">
        <f t="shared" ca="1" si="20"/>
        <v>2.8806026222821881</v>
      </c>
      <c r="F222" s="39">
        <f>-$O$10</f>
        <v>-2000</v>
      </c>
      <c r="G222" s="34">
        <f ca="1">IF(B222=12,IFERROR(OFFSET($N$25,MATCH($S$4+C222,$N$26:$N$141,0),MATCH($S$5,$O$25:$P$25,0)),1),0)</f>
        <v>0</v>
      </c>
      <c r="H222" s="34">
        <f t="shared" ca="1" si="23"/>
        <v>1.0678306849261035E-2</v>
      </c>
      <c r="I222" s="35">
        <f ca="1">F222*H222/(1+$O$4/$O$6)^A222</f>
        <v>-7.2359738880884024</v>
      </c>
      <c r="J222" s="19">
        <f ca="1">D222+E222+F222*H222</f>
        <v>557.64451338019762</v>
      </c>
      <c r="K222" s="36"/>
    </row>
    <row r="223" spans="1:11" x14ac:dyDescent="0.3">
      <c r="A223" s="1">
        <f t="shared" si="25"/>
        <v>218</v>
      </c>
      <c r="B223" s="9">
        <f t="shared" si="24"/>
        <v>2</v>
      </c>
      <c r="C223" s="1">
        <f t="shared" si="22"/>
        <v>19</v>
      </c>
      <c r="D223" s="19">
        <f t="shared" ca="1" si="21"/>
        <v>557.64451338019762</v>
      </c>
      <c r="E223" s="17">
        <f t="shared" ca="1" si="20"/>
        <v>2.7882225669009881</v>
      </c>
      <c r="F223" s="39">
        <f>-$O$10</f>
        <v>-2000</v>
      </c>
      <c r="G223" s="34">
        <f ca="1">IF(B223=12,IFERROR(OFFSET($N$25,MATCH($S$4+C223,$N$26:$N$141,0),MATCH($S$5,$O$25:$P$25,0)),1),0)</f>
        <v>0</v>
      </c>
      <c r="H223" s="34">
        <f t="shared" ca="1" si="23"/>
        <v>1.0678306849261035E-2</v>
      </c>
      <c r="I223" s="35">
        <f ca="1">F223*H223/(1+$O$4/$O$6)^A223</f>
        <v>-7.1999740179984117</v>
      </c>
      <c r="J223" s="19">
        <f ca="1">D223+E223+F223*H223</f>
        <v>539.07612224857655</v>
      </c>
      <c r="K223" s="36"/>
    </row>
    <row r="224" spans="1:11" x14ac:dyDescent="0.3">
      <c r="A224" s="1">
        <f t="shared" si="25"/>
        <v>219</v>
      </c>
      <c r="B224" s="9">
        <f t="shared" si="24"/>
        <v>3</v>
      </c>
      <c r="C224" s="1">
        <f t="shared" si="22"/>
        <v>19</v>
      </c>
      <c r="D224" s="19">
        <f t="shared" ca="1" si="21"/>
        <v>539.07612224857655</v>
      </c>
      <c r="E224" s="17">
        <f t="shared" ca="1" si="20"/>
        <v>2.6953806112428826</v>
      </c>
      <c r="F224" s="39">
        <f>-$O$10</f>
        <v>-2000</v>
      </c>
      <c r="G224" s="34">
        <f ca="1">IF(B224=12,IFERROR(OFFSET($N$25,MATCH($S$4+C224,$N$26:$N$141,0),MATCH($S$5,$O$25:$P$25,0)),1),0)</f>
        <v>0</v>
      </c>
      <c r="H224" s="34">
        <f t="shared" ca="1" si="23"/>
        <v>1.0678306849261035E-2</v>
      </c>
      <c r="I224" s="35">
        <f ca="1">F224*H224/(1+$O$4/$O$6)^A224</f>
        <v>-7.1641532517397133</v>
      </c>
      <c r="J224" s="19">
        <f ca="1">D224+E224+F224*H224</f>
        <v>520.41488916129731</v>
      </c>
      <c r="K224" s="36"/>
    </row>
    <row r="225" spans="1:11" x14ac:dyDescent="0.3">
      <c r="A225" s="1">
        <f t="shared" si="25"/>
        <v>220</v>
      </c>
      <c r="B225" s="9">
        <f t="shared" si="24"/>
        <v>4</v>
      </c>
      <c r="C225" s="1">
        <f t="shared" si="22"/>
        <v>19</v>
      </c>
      <c r="D225" s="19">
        <f t="shared" ca="1" si="21"/>
        <v>520.41488916129731</v>
      </c>
      <c r="E225" s="17">
        <f t="shared" ca="1" si="20"/>
        <v>2.6020744458064864</v>
      </c>
      <c r="F225" s="39">
        <f>-$O$10</f>
        <v>-2000</v>
      </c>
      <c r="G225" s="34">
        <f ca="1">IF(B225=12,IFERROR(OFFSET($N$25,MATCH($S$4+C225,$N$26:$N$141,0),MATCH($S$5,$O$25:$P$25,0)),1),0)</f>
        <v>0</v>
      </c>
      <c r="H225" s="34">
        <f t="shared" ca="1" si="23"/>
        <v>1.0678306849261035E-2</v>
      </c>
      <c r="I225" s="35">
        <f ca="1">F225*H225/(1+$O$4/$O$6)^A225</f>
        <v>-7.1285106982484736</v>
      </c>
      <c r="J225" s="19">
        <f ca="1">D225+E225+F225*H225</f>
        <v>501.66034990858168</v>
      </c>
      <c r="K225" s="36"/>
    </row>
    <row r="226" spans="1:11" x14ac:dyDescent="0.3">
      <c r="A226" s="1">
        <f t="shared" si="25"/>
        <v>221</v>
      </c>
      <c r="B226" s="9">
        <f t="shared" si="24"/>
        <v>5</v>
      </c>
      <c r="C226" s="1">
        <f t="shared" si="22"/>
        <v>19</v>
      </c>
      <c r="D226" s="19">
        <f t="shared" ca="1" si="21"/>
        <v>501.66034990858168</v>
      </c>
      <c r="E226" s="17">
        <f t="shared" ca="1" si="20"/>
        <v>2.5083017495429085</v>
      </c>
      <c r="F226" s="39">
        <f>-$O$10</f>
        <v>-2000</v>
      </c>
      <c r="G226" s="34">
        <f ca="1">IF(B226=12,IFERROR(OFFSET($N$25,MATCH($S$4+C226,$N$26:$N$141,0),MATCH($S$5,$O$25:$P$25,0)),1),0)</f>
        <v>0</v>
      </c>
      <c r="H226" s="34">
        <f t="shared" ca="1" si="23"/>
        <v>1.0678306849261035E-2</v>
      </c>
      <c r="I226" s="35">
        <f ca="1">F226*H226/(1+$O$4/$O$6)^A226</f>
        <v>-7.0930454708940047</v>
      </c>
      <c r="J226" s="19">
        <f ca="1">D226+E226+F226*H226</f>
        <v>482.81203795960249</v>
      </c>
      <c r="K226" s="36"/>
    </row>
    <row r="227" spans="1:11" x14ac:dyDescent="0.3">
      <c r="A227" s="1">
        <f t="shared" si="25"/>
        <v>222</v>
      </c>
      <c r="B227" s="9">
        <f t="shared" si="24"/>
        <v>6</v>
      </c>
      <c r="C227" s="1">
        <f t="shared" si="22"/>
        <v>19</v>
      </c>
      <c r="D227" s="19">
        <f t="shared" ca="1" si="21"/>
        <v>482.81203795960249</v>
      </c>
      <c r="E227" s="17">
        <f t="shared" ca="1" si="20"/>
        <v>2.4140601897980125</v>
      </c>
      <c r="F227" s="39">
        <f>-$O$10</f>
        <v>-2000</v>
      </c>
      <c r="G227" s="34">
        <f ca="1">IF(B227=12,IFERROR(OFFSET($N$25,MATCH($S$4+C227,$N$26:$N$141,0),MATCH($S$5,$O$25:$P$25,0)),1),0)</f>
        <v>0</v>
      </c>
      <c r="H227" s="34">
        <f t="shared" ca="1" si="23"/>
        <v>1.0678306849261035E-2</v>
      </c>
      <c r="I227" s="35">
        <f ca="1">F227*H227/(1+$O$4/$O$6)^A227</f>
        <v>-7.0577566874567221</v>
      </c>
      <c r="J227" s="19">
        <f ca="1">D227+E227+F227*H227</f>
        <v>463.86948445087842</v>
      </c>
      <c r="K227" s="36"/>
    </row>
    <row r="228" spans="1:11" x14ac:dyDescent="0.3">
      <c r="A228" s="1">
        <f t="shared" si="25"/>
        <v>223</v>
      </c>
      <c r="B228" s="9">
        <f t="shared" si="24"/>
        <v>7</v>
      </c>
      <c r="C228" s="1">
        <f t="shared" si="22"/>
        <v>19</v>
      </c>
      <c r="D228" s="19">
        <f t="shared" ca="1" si="21"/>
        <v>463.86948445087842</v>
      </c>
      <c r="E228" s="17">
        <f t="shared" ca="1" si="20"/>
        <v>2.3193474222543919</v>
      </c>
      <c r="F228" s="39">
        <f>-$O$10</f>
        <v>-2000</v>
      </c>
      <c r="G228" s="34">
        <f ca="1">IF(B228=12,IFERROR(OFFSET($N$25,MATCH($S$4+C228,$N$26:$N$141,0),MATCH($S$5,$O$25:$P$25,0)),1),0)</f>
        <v>0</v>
      </c>
      <c r="H228" s="34">
        <f t="shared" ca="1" si="23"/>
        <v>1.0678306849261035E-2</v>
      </c>
      <c r="I228" s="35">
        <f ca="1">F228*H228/(1+$O$4/$O$6)^A228</f>
        <v>-7.0226434701061926</v>
      </c>
      <c r="J228" s="19">
        <f ca="1">D228+E228+F228*H228</f>
        <v>444.83221817461072</v>
      </c>
      <c r="K228" s="36"/>
    </row>
    <row r="229" spans="1:11" x14ac:dyDescent="0.3">
      <c r="A229" s="1">
        <f t="shared" si="25"/>
        <v>224</v>
      </c>
      <c r="B229" s="9">
        <f t="shared" si="24"/>
        <v>8</v>
      </c>
      <c r="C229" s="1">
        <f t="shared" si="22"/>
        <v>19</v>
      </c>
      <c r="D229" s="19">
        <f t="shared" ca="1" si="21"/>
        <v>444.83221817461072</v>
      </c>
      <c r="E229" s="17">
        <f t="shared" ca="1" si="20"/>
        <v>2.2241610908730536</v>
      </c>
      <c r="F229" s="39">
        <f>-$O$10</f>
        <v>-2000</v>
      </c>
      <c r="G229" s="34">
        <f ca="1">IF(B229=12,IFERROR(OFFSET($N$25,MATCH($S$4+C229,$N$26:$N$141,0),MATCH($S$5,$O$25:$P$25,0)),1),0)</f>
        <v>0</v>
      </c>
      <c r="H229" s="34">
        <f t="shared" ca="1" si="23"/>
        <v>1.0678306849261035E-2</v>
      </c>
      <c r="I229" s="35">
        <f ca="1">F229*H229/(1+$O$4/$O$6)^A229</f>
        <v>-6.9877049453792965</v>
      </c>
      <c r="J229" s="19">
        <f ca="1">D229+E229+F229*H229</f>
        <v>425.69976556696167</v>
      </c>
      <c r="K229" s="36"/>
    </row>
    <row r="230" spans="1:11" x14ac:dyDescent="0.3">
      <c r="A230" s="1">
        <f t="shared" si="25"/>
        <v>225</v>
      </c>
      <c r="B230" s="9">
        <f t="shared" si="24"/>
        <v>9</v>
      </c>
      <c r="C230" s="1">
        <f t="shared" si="22"/>
        <v>19</v>
      </c>
      <c r="D230" s="19">
        <f t="shared" ca="1" si="21"/>
        <v>425.69976556696167</v>
      </c>
      <c r="E230" s="17">
        <f t="shared" ca="1" si="20"/>
        <v>2.1284988278348083</v>
      </c>
      <c r="F230" s="39">
        <f>-$O$10</f>
        <v>-2000</v>
      </c>
      <c r="G230" s="34">
        <f ca="1">IF(B230=12,IFERROR(OFFSET($N$25,MATCH($S$4+C230,$N$26:$N$141,0),MATCH($S$5,$O$25:$P$25,0)),1),0)</f>
        <v>0</v>
      </c>
      <c r="H230" s="34">
        <f t="shared" ca="1" si="23"/>
        <v>1.0678306849261035E-2</v>
      </c>
      <c r="I230" s="35">
        <f ca="1">F230*H230/(1+$O$4/$O$6)^A230</f>
        <v>-6.9529402441585058</v>
      </c>
      <c r="J230" s="19">
        <f ca="1">D230+E230+F230*H230</f>
        <v>406.47165069627437</v>
      </c>
      <c r="K230" s="36"/>
    </row>
    <row r="231" spans="1:11" x14ac:dyDescent="0.3">
      <c r="A231" s="1">
        <f t="shared" si="25"/>
        <v>226</v>
      </c>
      <c r="B231" s="9">
        <f t="shared" si="24"/>
        <v>10</v>
      </c>
      <c r="C231" s="1">
        <f t="shared" si="22"/>
        <v>19</v>
      </c>
      <c r="D231" s="19">
        <f t="shared" ca="1" si="21"/>
        <v>406.47165069627437</v>
      </c>
      <c r="E231" s="17">
        <f t="shared" ca="1" si="20"/>
        <v>2.0323582534813718</v>
      </c>
      <c r="F231" s="39">
        <f>-$O$10</f>
        <v>-2000</v>
      </c>
      <c r="G231" s="34">
        <f ca="1">IF(B231=12,IFERROR(OFFSET($N$25,MATCH($S$4+C231,$N$26:$N$141,0),MATCH($S$5,$O$25:$P$25,0)),1),0)</f>
        <v>0</v>
      </c>
      <c r="H231" s="34">
        <f t="shared" ca="1" si="23"/>
        <v>1.0678306849261035E-2</v>
      </c>
      <c r="I231" s="35">
        <f ca="1">F231*H231/(1+$O$4/$O$6)^A231</f>
        <v>-6.9183485016502555</v>
      </c>
      <c r="J231" s="19">
        <f ca="1">D231+E231+F231*H231</f>
        <v>387.14739525123366</v>
      </c>
      <c r="K231" s="36"/>
    </row>
    <row r="232" spans="1:11" x14ac:dyDescent="0.3">
      <c r="A232" s="1">
        <f t="shared" si="25"/>
        <v>227</v>
      </c>
      <c r="B232" s="9">
        <f t="shared" si="24"/>
        <v>11</v>
      </c>
      <c r="C232" s="1">
        <f t="shared" si="22"/>
        <v>19</v>
      </c>
      <c r="D232" s="19">
        <f t="shared" ca="1" si="21"/>
        <v>387.14739525123366</v>
      </c>
      <c r="E232" s="17">
        <f t="shared" ca="1" si="20"/>
        <v>1.9357369762561683</v>
      </c>
      <c r="F232" s="39">
        <f>-$O$10</f>
        <v>-2000</v>
      </c>
      <c r="G232" s="34">
        <f ca="1">IF(B232=12,IFERROR(OFFSET($N$25,MATCH($S$4+C232,$N$26:$N$141,0),MATCH($S$5,$O$25:$P$25,0)),1),0)</f>
        <v>0</v>
      </c>
      <c r="H232" s="34">
        <f t="shared" ca="1" si="23"/>
        <v>1.0678306849261035E-2</v>
      </c>
      <c r="I232" s="35">
        <f ca="1">F232*H232/(1+$O$4/$O$6)^A232</f>
        <v>-6.8839288573634372</v>
      </c>
      <c r="J232" s="19">
        <f ca="1">D232+E232+F232*H232</f>
        <v>367.72651852896774</v>
      </c>
      <c r="K232" s="36"/>
    </row>
    <row r="233" spans="1:11" x14ac:dyDescent="0.3">
      <c r="A233" s="1">
        <f t="shared" si="25"/>
        <v>228</v>
      </c>
      <c r="B233" s="9">
        <f t="shared" si="24"/>
        <v>12</v>
      </c>
      <c r="C233" s="1">
        <f t="shared" si="22"/>
        <v>19</v>
      </c>
      <c r="D233" s="19">
        <f t="shared" ca="1" si="21"/>
        <v>367.72651852896774</v>
      </c>
      <c r="E233" s="17">
        <f t="shared" ca="1" si="20"/>
        <v>1.8386325926448388</v>
      </c>
      <c r="F233" s="39">
        <f>-$O$10</f>
        <v>-2000</v>
      </c>
      <c r="G233" s="34">
        <f ca="1">IF(B233=12,IFERROR(OFFSET($N$25,MATCH($S$4+C233,$N$26:$N$141,0),MATCH($S$5,$O$25:$P$25,0)),1),0)</f>
        <v>0.38863082999999998</v>
      </c>
      <c r="H233" s="34">
        <f t="shared" ca="1" si="23"/>
        <v>1.0678306849261035E-2</v>
      </c>
      <c r="I233" s="35">
        <f ca="1">F233*H233/(1+$O$4/$O$6)^A233</f>
        <v>-6.8496804550880004</v>
      </c>
      <c r="J233" s="19">
        <f ca="1">D233+E233+F233*H233</f>
        <v>348.20853742309049</v>
      </c>
      <c r="K233" s="36"/>
    </row>
    <row r="234" spans="1:11" x14ac:dyDescent="0.3">
      <c r="A234" s="1">
        <f t="shared" si="25"/>
        <v>229</v>
      </c>
      <c r="B234" s="9">
        <f t="shared" si="24"/>
        <v>1</v>
      </c>
      <c r="C234" s="1">
        <f t="shared" si="22"/>
        <v>20</v>
      </c>
      <c r="D234" s="19">
        <f t="shared" ca="1" si="21"/>
        <v>348.20853742309049</v>
      </c>
      <c r="E234" s="17">
        <f t="shared" ca="1" si="20"/>
        <v>1.7410426871154525</v>
      </c>
      <c r="F234" s="39">
        <f>-$O$10</f>
        <v>-2000</v>
      </c>
      <c r="G234" s="34">
        <f ca="1">IF(B234=12,IFERROR(OFFSET($N$25,MATCH($S$4+C234,$N$26:$N$141,0),MATCH($S$5,$O$25:$P$25,0)),1),0)</f>
        <v>0</v>
      </c>
      <c r="H234" s="34">
        <f t="shared" ca="1" si="23"/>
        <v>6.528387595438034E-3</v>
      </c>
      <c r="I234" s="35">
        <f ca="1">F234*H234/(1+$O$4/$O$6)^A234</f>
        <v>-4.1668492085496256</v>
      </c>
      <c r="J234" s="19">
        <f ca="1">D234+E234+F234*H234</f>
        <v>336.89280491932988</v>
      </c>
      <c r="K234" s="36"/>
    </row>
    <row r="235" spans="1:11" x14ac:dyDescent="0.3">
      <c r="A235" s="1">
        <f t="shared" si="25"/>
        <v>230</v>
      </c>
      <c r="B235" s="9">
        <f t="shared" si="24"/>
        <v>2</v>
      </c>
      <c r="C235" s="1">
        <f t="shared" si="22"/>
        <v>20</v>
      </c>
      <c r="D235" s="19">
        <f t="shared" ca="1" si="21"/>
        <v>336.89280491932988</v>
      </c>
      <c r="E235" s="17">
        <f t="shared" ca="1" si="20"/>
        <v>1.6844640245966493</v>
      </c>
      <c r="F235" s="39">
        <f>-$O$10</f>
        <v>-2000</v>
      </c>
      <c r="G235" s="34">
        <f ca="1">IF(B235=12,IFERROR(OFFSET($N$25,MATCH($S$4+C235,$N$26:$N$141,0),MATCH($S$5,$O$25:$P$25,0)),1),0)</f>
        <v>0</v>
      </c>
      <c r="H235" s="34">
        <f t="shared" ca="1" si="23"/>
        <v>6.528387595438034E-3</v>
      </c>
      <c r="I235" s="35">
        <f ca="1">F235*H235/(1+$O$4/$O$6)^A235</f>
        <v>-4.1461186154722647</v>
      </c>
      <c r="J235" s="19">
        <f ca="1">D235+E235+F235*H235</f>
        <v>325.52049375305046</v>
      </c>
      <c r="K235" s="36"/>
    </row>
    <row r="236" spans="1:11" x14ac:dyDescent="0.3">
      <c r="A236" s="1">
        <f t="shared" si="25"/>
        <v>231</v>
      </c>
      <c r="B236" s="9">
        <f t="shared" si="24"/>
        <v>3</v>
      </c>
      <c r="C236" s="1">
        <f t="shared" si="22"/>
        <v>20</v>
      </c>
      <c r="D236" s="19">
        <f t="shared" ca="1" si="21"/>
        <v>325.52049375305046</v>
      </c>
      <c r="E236" s="17">
        <f t="shared" ca="1" si="20"/>
        <v>1.6276024687652524</v>
      </c>
      <c r="F236" s="39">
        <f>-$O$10</f>
        <v>-2000</v>
      </c>
      <c r="G236" s="34">
        <f ca="1">IF(B236=12,IFERROR(OFFSET($N$25,MATCH($S$4+C236,$N$26:$N$141,0),MATCH($S$5,$O$25:$P$25,0)),1),0)</f>
        <v>0</v>
      </c>
      <c r="H236" s="34">
        <f t="shared" ca="1" si="23"/>
        <v>6.528387595438034E-3</v>
      </c>
      <c r="I236" s="35">
        <f ca="1">F236*H236/(1+$O$4/$O$6)^A236</f>
        <v>-4.1254911596738957</v>
      </c>
      <c r="J236" s="19">
        <f ca="1">D236+E236+F236*H236</f>
        <v>314.09132103093964</v>
      </c>
      <c r="K236" s="36"/>
    </row>
    <row r="237" spans="1:11" x14ac:dyDescent="0.3">
      <c r="A237" s="1">
        <f t="shared" si="25"/>
        <v>232</v>
      </c>
      <c r="B237" s="9">
        <f t="shared" si="24"/>
        <v>4</v>
      </c>
      <c r="C237" s="1">
        <f t="shared" si="22"/>
        <v>20</v>
      </c>
      <c r="D237" s="19">
        <f t="shared" ca="1" si="21"/>
        <v>314.09132103093964</v>
      </c>
      <c r="E237" s="17">
        <f t="shared" ca="1" si="20"/>
        <v>1.5704566051546982</v>
      </c>
      <c r="F237" s="39">
        <f>-$O$10</f>
        <v>-2000</v>
      </c>
      <c r="G237" s="34">
        <f ca="1">IF(B237=12,IFERROR(OFFSET($N$25,MATCH($S$4+C237,$N$26:$N$141,0),MATCH($S$5,$O$25:$P$25,0)),1),0)</f>
        <v>0</v>
      </c>
      <c r="H237" s="34">
        <f t="shared" ca="1" si="23"/>
        <v>6.528387595438034E-3</v>
      </c>
      <c r="I237" s="35">
        <f ca="1">F237*H237/(1+$O$4/$O$6)^A237</f>
        <v>-4.1049663280337274</v>
      </c>
      <c r="J237" s="19">
        <f ca="1">D237+E237+F237*H237</f>
        <v>302.60500244521825</v>
      </c>
      <c r="K237" s="36"/>
    </row>
    <row r="238" spans="1:11" x14ac:dyDescent="0.3">
      <c r="A238" s="1">
        <f t="shared" si="25"/>
        <v>233</v>
      </c>
      <c r="B238" s="9">
        <f t="shared" si="24"/>
        <v>5</v>
      </c>
      <c r="C238" s="1">
        <f t="shared" si="22"/>
        <v>20</v>
      </c>
      <c r="D238" s="19">
        <f t="shared" ca="1" si="21"/>
        <v>302.60500244521825</v>
      </c>
      <c r="E238" s="17">
        <f t="shared" ca="1" si="20"/>
        <v>1.5130250122260913</v>
      </c>
      <c r="F238" s="39">
        <f>-$O$10</f>
        <v>-2000</v>
      </c>
      <c r="G238" s="34">
        <f ca="1">IF(B238=12,IFERROR(OFFSET($N$25,MATCH($S$4+C238,$N$26:$N$141,0),MATCH($S$5,$O$25:$P$25,0)),1),0)</f>
        <v>0</v>
      </c>
      <c r="H238" s="34">
        <f t="shared" ca="1" si="23"/>
        <v>6.528387595438034E-3</v>
      </c>
      <c r="I238" s="35">
        <f ca="1">F238*H238/(1+$O$4/$O$6)^A238</f>
        <v>-4.0845436099838093</v>
      </c>
      <c r="J238" s="19">
        <f ca="1">D238+E238+F238*H238</f>
        <v>291.06125226656826</v>
      </c>
      <c r="K238" s="36"/>
    </row>
    <row r="239" spans="1:11" x14ac:dyDescent="0.3">
      <c r="A239" s="1">
        <f t="shared" si="25"/>
        <v>234</v>
      </c>
      <c r="B239" s="9">
        <f t="shared" si="24"/>
        <v>6</v>
      </c>
      <c r="C239" s="1">
        <f t="shared" si="22"/>
        <v>20</v>
      </c>
      <c r="D239" s="19">
        <f t="shared" ca="1" si="21"/>
        <v>291.06125226656826</v>
      </c>
      <c r="E239" s="17">
        <f t="shared" ca="1" si="20"/>
        <v>1.4553062613328414</v>
      </c>
      <c r="F239" s="39">
        <f>-$O$10</f>
        <v>-2000</v>
      </c>
      <c r="G239" s="34">
        <f ca="1">IF(B239=12,IFERROR(OFFSET($N$25,MATCH($S$4+C239,$N$26:$N$141,0),MATCH($S$5,$O$25:$P$25,0)),1),0)</f>
        <v>0</v>
      </c>
      <c r="H239" s="34">
        <f t="shared" ca="1" si="23"/>
        <v>6.528387595438034E-3</v>
      </c>
      <c r="I239" s="35">
        <f ca="1">F239*H239/(1+$O$4/$O$6)^A239</f>
        <v>-4.0642224974963286</v>
      </c>
      <c r="J239" s="19">
        <f ca="1">D239+E239+F239*H239</f>
        <v>279.45978333702504</v>
      </c>
      <c r="K239" s="36"/>
    </row>
    <row r="240" spans="1:11" x14ac:dyDescent="0.3">
      <c r="A240" s="1">
        <f t="shared" si="25"/>
        <v>235</v>
      </c>
      <c r="B240" s="9">
        <f t="shared" si="24"/>
        <v>7</v>
      </c>
      <c r="C240" s="1">
        <f t="shared" si="22"/>
        <v>20</v>
      </c>
      <c r="D240" s="19">
        <f t="shared" ca="1" si="21"/>
        <v>279.45978333702504</v>
      </c>
      <c r="E240" s="17">
        <f t="shared" ca="1" si="20"/>
        <v>1.3972989166851253</v>
      </c>
      <c r="F240" s="39">
        <f>-$O$10</f>
        <v>-2000</v>
      </c>
      <c r="G240" s="34">
        <f ca="1">IF(B240=12,IFERROR(OFFSET($N$25,MATCH($S$4+C240,$N$26:$N$141,0),MATCH($S$5,$O$25:$P$25,0)),1),0)</f>
        <v>0</v>
      </c>
      <c r="H240" s="34">
        <f t="shared" ca="1" si="23"/>
        <v>6.528387595438034E-3</v>
      </c>
      <c r="I240" s="35">
        <f ca="1">F240*H240/(1+$O$4/$O$6)^A240</f>
        <v>-4.0440024850709735</v>
      </c>
      <c r="J240" s="19">
        <f ca="1">D240+E240+F240*H240</f>
        <v>267.80030706283412</v>
      </c>
      <c r="K240" s="36"/>
    </row>
    <row r="241" spans="1:11" x14ac:dyDescent="0.3">
      <c r="A241" s="1">
        <f t="shared" si="25"/>
        <v>236</v>
      </c>
      <c r="B241" s="9">
        <f t="shared" si="24"/>
        <v>8</v>
      </c>
      <c r="C241" s="1">
        <f t="shared" si="22"/>
        <v>20</v>
      </c>
      <c r="D241" s="19">
        <f t="shared" ca="1" si="21"/>
        <v>267.80030706283412</v>
      </c>
      <c r="E241" s="17">
        <f t="shared" ca="1" si="20"/>
        <v>1.3390015353141707</v>
      </c>
      <c r="F241" s="39">
        <f>-$O$10</f>
        <v>-2000</v>
      </c>
      <c r="G241" s="34">
        <f ca="1">IF(B241=12,IFERROR(OFFSET($N$25,MATCH($S$4+C241,$N$26:$N$141,0),MATCH($S$5,$O$25:$P$25,0)),1),0)</f>
        <v>0</v>
      </c>
      <c r="H241" s="34">
        <f t="shared" ca="1" si="23"/>
        <v>6.528387595438034E-3</v>
      </c>
      <c r="I241" s="35">
        <f ca="1">F241*H241/(1+$O$4/$O$6)^A241</f>
        <v>-4.0238830697223626</v>
      </c>
      <c r="J241" s="19">
        <f ca="1">D241+E241+F241*H241</f>
        <v>256.08253340727225</v>
      </c>
      <c r="K241" s="36"/>
    </row>
    <row r="242" spans="1:11" x14ac:dyDescent="0.3">
      <c r="A242" s="1">
        <f t="shared" si="25"/>
        <v>237</v>
      </c>
      <c r="B242" s="9">
        <f t="shared" si="24"/>
        <v>9</v>
      </c>
      <c r="C242" s="1">
        <f t="shared" si="22"/>
        <v>20</v>
      </c>
      <c r="D242" s="19">
        <f t="shared" ca="1" si="21"/>
        <v>256.08253340727225</v>
      </c>
      <c r="E242" s="17">
        <f t="shared" ca="1" si="20"/>
        <v>1.2804126670363614</v>
      </c>
      <c r="F242" s="39">
        <f>-$O$10</f>
        <v>-2000</v>
      </c>
      <c r="G242" s="34">
        <f ca="1">IF(B242=12,IFERROR(OFFSET($N$25,MATCH($S$4+C242,$N$26:$N$141,0),MATCH($S$5,$O$25:$P$25,0)),1),0)</f>
        <v>0</v>
      </c>
      <c r="H242" s="34">
        <f t="shared" ca="1" si="23"/>
        <v>6.528387595438034E-3</v>
      </c>
      <c r="I242" s="35">
        <f ca="1">F242*H242/(1+$O$4/$O$6)^A242</f>
        <v>-4.0038637509675263</v>
      </c>
      <c r="J242" s="19">
        <f ca="1">D242+E242+F242*H242</f>
        <v>244.30617088343257</v>
      </c>
      <c r="K242" s="36"/>
    </row>
    <row r="243" spans="1:11" x14ac:dyDescent="0.3">
      <c r="A243" s="1">
        <f t="shared" si="25"/>
        <v>238</v>
      </c>
      <c r="B243" s="9">
        <f t="shared" si="24"/>
        <v>10</v>
      </c>
      <c r="C243" s="1">
        <f t="shared" si="22"/>
        <v>20</v>
      </c>
      <c r="D243" s="19">
        <f t="shared" ca="1" si="21"/>
        <v>244.30617088343257</v>
      </c>
      <c r="E243" s="17">
        <f t="shared" ca="1" si="20"/>
        <v>1.2215308544171628</v>
      </c>
      <c r="F243" s="39">
        <f>-$O$10</f>
        <v>-2000</v>
      </c>
      <c r="G243" s="34">
        <f ca="1">IF(B243=12,IFERROR(OFFSET($N$25,MATCH($S$4+C243,$N$26:$N$141,0),MATCH($S$5,$O$25:$P$25,0)),1),0)</f>
        <v>0</v>
      </c>
      <c r="H243" s="34">
        <f t="shared" ca="1" si="23"/>
        <v>6.528387595438034E-3</v>
      </c>
      <c r="I243" s="35">
        <f ca="1">F243*H243/(1+$O$4/$O$6)^A243</f>
        <v>-3.983944030813459</v>
      </c>
      <c r="J243" s="19">
        <f ca="1">D243+E243+F243*H243</f>
        <v>232.47092654697366</v>
      </c>
      <c r="K243" s="36"/>
    </row>
    <row r="244" spans="1:11" x14ac:dyDescent="0.3">
      <c r="A244" s="1">
        <f t="shared" si="25"/>
        <v>239</v>
      </c>
      <c r="B244" s="9">
        <f t="shared" si="24"/>
        <v>11</v>
      </c>
      <c r="C244" s="1">
        <f t="shared" si="22"/>
        <v>20</v>
      </c>
      <c r="D244" s="19">
        <f t="shared" ca="1" si="21"/>
        <v>232.47092654697366</v>
      </c>
      <c r="E244" s="17">
        <f t="shared" ca="1" si="20"/>
        <v>1.1623546327348684</v>
      </c>
      <c r="F244" s="39">
        <f>-$O$10</f>
        <v>-2000</v>
      </c>
      <c r="G244" s="34">
        <f ca="1">IF(B244=12,IFERROR(OFFSET($N$25,MATCH($S$4+C244,$N$26:$N$141,0),MATCH($S$5,$O$25:$P$25,0)),1),0)</f>
        <v>0</v>
      </c>
      <c r="H244" s="34">
        <f t="shared" ca="1" si="23"/>
        <v>6.528387595438034E-3</v>
      </c>
      <c r="I244" s="35">
        <f ca="1">F244*H244/(1+$O$4/$O$6)^A244</f>
        <v>-3.9641234137447365</v>
      </c>
      <c r="J244" s="19">
        <f ca="1">D244+E244+F244*H244</f>
        <v>220.57650598883245</v>
      </c>
      <c r="K244" s="36"/>
    </row>
    <row r="245" spans="1:11" x14ac:dyDescent="0.3">
      <c r="A245" s="1">
        <f t="shared" si="25"/>
        <v>240</v>
      </c>
      <c r="B245" s="9">
        <f t="shared" si="24"/>
        <v>12</v>
      </c>
      <c r="C245" s="1">
        <f t="shared" si="22"/>
        <v>20</v>
      </c>
      <c r="D245" s="19">
        <f t="shared" ca="1" si="21"/>
        <v>220.57650598883245</v>
      </c>
      <c r="E245" s="17">
        <f t="shared" ca="1" si="20"/>
        <v>1.1028825299441622</v>
      </c>
      <c r="F245" s="39">
        <f>-$O$10</f>
        <v>-2000</v>
      </c>
      <c r="G245" s="34">
        <f ca="1">IF(B245=12,IFERROR(OFFSET($N$25,MATCH($S$4+C245,$N$26:$N$141,0),MATCH($S$5,$O$25:$P$25,0)),1),0)</f>
        <v>0.4</v>
      </c>
      <c r="H245" s="34">
        <f t="shared" ca="1" si="23"/>
        <v>6.528387595438034E-3</v>
      </c>
      <c r="I245" s="35">
        <f ca="1">F245*H245/(1+$O$4/$O$6)^A245</f>
        <v>-3.9444014067111812</v>
      </c>
      <c r="J245" s="19">
        <f ca="1">D245+E245+F245*H245</f>
        <v>208.62261332790055</v>
      </c>
      <c r="K245" s="36"/>
    </row>
    <row r="246" spans="1:11" x14ac:dyDescent="0.3">
      <c r="A246" s="1">
        <f t="shared" si="25"/>
        <v>241</v>
      </c>
      <c r="B246" s="9">
        <f t="shared" si="24"/>
        <v>1</v>
      </c>
      <c r="C246" s="1">
        <f t="shared" si="22"/>
        <v>21</v>
      </c>
      <c r="D246" s="19">
        <f t="shared" ca="1" si="21"/>
        <v>208.62261332790055</v>
      </c>
      <c r="E246" s="17">
        <f t="shared" ca="1" si="20"/>
        <v>1.0431130666395028</v>
      </c>
      <c r="F246" s="39">
        <f>-$O$10</f>
        <v>-2000</v>
      </c>
      <c r="G246" s="34">
        <f ca="1">IF(B246=12,IFERROR(OFFSET($N$25,MATCH($S$4+C246,$N$26:$N$141,0),MATCH($S$5,$O$25:$P$25,0)),1),0)</f>
        <v>0</v>
      </c>
      <c r="H246" s="34">
        <f t="shared" ca="1" si="23"/>
        <v>3.9170325572628201E-3</v>
      </c>
      <c r="I246" s="35">
        <f ca="1">F246*H246/(1+$O$4/$O$6)^A246</f>
        <v>-2.3548665114693614</v>
      </c>
      <c r="J246" s="19">
        <f ca="1">D246+E246+F246*H246</f>
        <v>201.83166128001443</v>
      </c>
      <c r="K246" s="36"/>
    </row>
    <row r="247" spans="1:11" x14ac:dyDescent="0.3">
      <c r="A247" s="1">
        <f t="shared" si="25"/>
        <v>242</v>
      </c>
      <c r="B247" s="9">
        <f t="shared" si="24"/>
        <v>2</v>
      </c>
      <c r="C247" s="1">
        <f t="shared" si="22"/>
        <v>21</v>
      </c>
      <c r="D247" s="19">
        <f t="shared" ca="1" si="21"/>
        <v>201.83166128001443</v>
      </c>
      <c r="E247" s="17">
        <f t="shared" ca="1" si="20"/>
        <v>1.0091583064000722</v>
      </c>
      <c r="F247" s="39">
        <f>-$O$10</f>
        <v>-2000</v>
      </c>
      <c r="G247" s="34">
        <f ca="1">IF(B247=12,IFERROR(OFFSET($N$25,MATCH($S$4+C247,$N$26:$N$141,0),MATCH($S$5,$O$25:$P$25,0)),1),0)</f>
        <v>0</v>
      </c>
      <c r="H247" s="34">
        <f t="shared" ca="1" si="23"/>
        <v>3.9170325572628201E-3</v>
      </c>
      <c r="I247" s="35">
        <f ca="1">F247*H247/(1+$O$4/$O$6)^A247</f>
        <v>-2.3431507576809576</v>
      </c>
      <c r="J247" s="19">
        <f ca="1">D247+E247+F247*H247</f>
        <v>195.00675447188888</v>
      </c>
      <c r="K247" s="36"/>
    </row>
    <row r="248" spans="1:11" x14ac:dyDescent="0.3">
      <c r="A248" s="1">
        <f t="shared" si="25"/>
        <v>243</v>
      </c>
      <c r="B248" s="9">
        <f t="shared" si="24"/>
        <v>3</v>
      </c>
      <c r="C248" s="1">
        <f t="shared" si="22"/>
        <v>21</v>
      </c>
      <c r="D248" s="19">
        <f t="shared" ca="1" si="21"/>
        <v>195.00675447188888</v>
      </c>
      <c r="E248" s="17">
        <f t="shared" ca="1" si="20"/>
        <v>0.97503377235944444</v>
      </c>
      <c r="F248" s="39">
        <f>-$O$10</f>
        <v>-2000</v>
      </c>
      <c r="G248" s="34">
        <f ca="1">IF(B248=12,IFERROR(OFFSET($N$25,MATCH($S$4+C248,$N$26:$N$141,0),MATCH($S$5,$O$25:$P$25,0)),1),0)</f>
        <v>0</v>
      </c>
      <c r="H248" s="34">
        <f t="shared" ca="1" si="23"/>
        <v>3.9170325572628201E-3</v>
      </c>
      <c r="I248" s="35">
        <f ca="1">F248*H248/(1+$O$4/$O$6)^A248</f>
        <v>-2.3314932912248332</v>
      </c>
      <c r="J248" s="19">
        <f ca="1">D248+E248+F248*H248</f>
        <v>188.14772312972269</v>
      </c>
      <c r="K248" s="36"/>
    </row>
    <row r="249" spans="1:11" x14ac:dyDescent="0.3">
      <c r="A249" s="1">
        <f t="shared" si="25"/>
        <v>244</v>
      </c>
      <c r="B249" s="9">
        <f t="shared" si="24"/>
        <v>4</v>
      </c>
      <c r="C249" s="1">
        <f t="shared" si="22"/>
        <v>21</v>
      </c>
      <c r="D249" s="19">
        <f t="shared" ca="1" si="21"/>
        <v>188.14772312972269</v>
      </c>
      <c r="E249" s="17">
        <f t="shared" ca="1" si="20"/>
        <v>0.9407386156486135</v>
      </c>
      <c r="F249" s="39">
        <f>-$O$10</f>
        <v>-2000</v>
      </c>
      <c r="G249" s="34">
        <f ca="1">IF(B249=12,IFERROR(OFFSET($N$25,MATCH($S$4+C249,$N$26:$N$141,0),MATCH($S$5,$O$25:$P$25,0)),1),0)</f>
        <v>0</v>
      </c>
      <c r="H249" s="34">
        <f t="shared" ca="1" si="23"/>
        <v>3.9170325572628201E-3</v>
      </c>
      <c r="I249" s="35">
        <f ca="1">F249*H249/(1+$O$4/$O$6)^A249</f>
        <v>-2.3198938221142629</v>
      </c>
      <c r="J249" s="19">
        <f ca="1">D249+E249+F249*H249</f>
        <v>181.25439663084569</v>
      </c>
      <c r="K249" s="36"/>
    </row>
    <row r="250" spans="1:11" x14ac:dyDescent="0.3">
      <c r="A250" s="1">
        <f t="shared" si="25"/>
        <v>245</v>
      </c>
      <c r="B250" s="9">
        <f t="shared" si="24"/>
        <v>5</v>
      </c>
      <c r="C250" s="1">
        <f t="shared" si="22"/>
        <v>21</v>
      </c>
      <c r="D250" s="19">
        <f t="shared" ca="1" si="21"/>
        <v>181.25439663084569</v>
      </c>
      <c r="E250" s="17">
        <f t="shared" ca="1" si="20"/>
        <v>0.90627198315422852</v>
      </c>
      <c r="F250" s="39">
        <f>-$O$10</f>
        <v>-2000</v>
      </c>
      <c r="G250" s="34">
        <f ca="1">IF(B250=12,IFERROR(OFFSET($N$25,MATCH($S$4+C250,$N$26:$N$141,0),MATCH($S$5,$O$25:$P$25,0)),1),0)</f>
        <v>0</v>
      </c>
      <c r="H250" s="34">
        <f t="shared" ca="1" si="23"/>
        <v>3.9170325572628201E-3</v>
      </c>
      <c r="I250" s="35">
        <f ca="1">F250*H250/(1+$O$4/$O$6)^A250</f>
        <v>-2.3083520618052367</v>
      </c>
      <c r="J250" s="19">
        <f ca="1">D250+E250+F250*H250</f>
        <v>174.32660349947429</v>
      </c>
      <c r="K250" s="36"/>
    </row>
    <row r="251" spans="1:11" x14ac:dyDescent="0.3">
      <c r="A251" s="1">
        <f t="shared" si="25"/>
        <v>246</v>
      </c>
      <c r="B251" s="9">
        <f t="shared" si="24"/>
        <v>6</v>
      </c>
      <c r="C251" s="1">
        <f t="shared" si="22"/>
        <v>21</v>
      </c>
      <c r="D251" s="19">
        <f t="shared" ca="1" si="21"/>
        <v>174.32660349947429</v>
      </c>
      <c r="E251" s="17">
        <f t="shared" ca="1" si="20"/>
        <v>0.87163301749737143</v>
      </c>
      <c r="F251" s="39">
        <f>-$O$10</f>
        <v>-2000</v>
      </c>
      <c r="G251" s="34">
        <f ca="1">IF(B251=12,IFERROR(OFFSET($N$25,MATCH($S$4+C251,$N$26:$N$141,0),MATCH($S$5,$O$25:$P$25,0)),1),0)</f>
        <v>0</v>
      </c>
      <c r="H251" s="34">
        <f t="shared" ca="1" si="23"/>
        <v>3.9170325572628201E-3</v>
      </c>
      <c r="I251" s="35">
        <f ca="1">F251*H251/(1+$O$4/$O$6)^A251</f>
        <v>-2.2968677231892909</v>
      </c>
      <c r="J251" s="19">
        <f ca="1">D251+E251+F251*H251</f>
        <v>167.36417140244603</v>
      </c>
      <c r="K251" s="36"/>
    </row>
    <row r="252" spans="1:11" x14ac:dyDescent="0.3">
      <c r="A252" s="1">
        <f t="shared" si="25"/>
        <v>247</v>
      </c>
      <c r="B252" s="9">
        <f t="shared" si="24"/>
        <v>7</v>
      </c>
      <c r="C252" s="1">
        <f t="shared" si="22"/>
        <v>21</v>
      </c>
      <c r="D252" s="19">
        <f t="shared" ca="1" si="21"/>
        <v>167.36417140244603</v>
      </c>
      <c r="E252" s="17">
        <f t="shared" ca="1" si="20"/>
        <v>0.83682085701223019</v>
      </c>
      <c r="F252" s="39">
        <f>-$O$10</f>
        <v>-2000</v>
      </c>
      <c r="G252" s="34">
        <f ca="1">IF(B252=12,IFERROR(OFFSET($N$25,MATCH($S$4+C252,$N$26:$N$141,0),MATCH($S$5,$O$25:$P$25,0)),1),0)</f>
        <v>0</v>
      </c>
      <c r="H252" s="34">
        <f t="shared" ca="1" si="23"/>
        <v>3.9170325572628201E-3</v>
      </c>
      <c r="I252" s="35">
        <f ca="1">F252*H252/(1+$O$4/$O$6)^A252</f>
        <v>-2.2854405205863593</v>
      </c>
      <c r="J252" s="19">
        <f ca="1">D252+E252+F252*H252</f>
        <v>160.36692714493265</v>
      </c>
      <c r="K252" s="36"/>
    </row>
    <row r="253" spans="1:11" x14ac:dyDescent="0.3">
      <c r="A253" s="1">
        <f t="shared" si="25"/>
        <v>248</v>
      </c>
      <c r="B253" s="9">
        <f t="shared" si="24"/>
        <v>8</v>
      </c>
      <c r="C253" s="1">
        <f t="shared" si="22"/>
        <v>21</v>
      </c>
      <c r="D253" s="19">
        <f t="shared" ca="1" si="21"/>
        <v>160.36692714493265</v>
      </c>
      <c r="E253" s="17">
        <f t="shared" ca="1" si="20"/>
        <v>0.80183463572466329</v>
      </c>
      <c r="F253" s="39">
        <f>-$O$10</f>
        <v>-2000</v>
      </c>
      <c r="G253" s="34">
        <f ca="1">IF(B253=12,IFERROR(OFFSET($N$25,MATCH($S$4+C253,$N$26:$N$141,0),MATCH($S$5,$O$25:$P$25,0)),1),0)</f>
        <v>0</v>
      </c>
      <c r="H253" s="34">
        <f t="shared" ca="1" si="23"/>
        <v>3.9170325572628201E-3</v>
      </c>
      <c r="I253" s="35">
        <f ca="1">F253*H253/(1+$O$4/$O$6)^A253</f>
        <v>-2.2740701697376711</v>
      </c>
      <c r="J253" s="19">
        <f ca="1">D253+E253+F253*H253</f>
        <v>153.33469666613169</v>
      </c>
      <c r="K253" s="36"/>
    </row>
    <row r="254" spans="1:11" x14ac:dyDescent="0.3">
      <c r="A254" s="1">
        <f t="shared" si="25"/>
        <v>249</v>
      </c>
      <c r="B254" s="9">
        <f t="shared" si="24"/>
        <v>9</v>
      </c>
      <c r="C254" s="1">
        <f t="shared" si="22"/>
        <v>21</v>
      </c>
      <c r="D254" s="19">
        <f t="shared" ca="1" si="21"/>
        <v>153.33469666613169</v>
      </c>
      <c r="E254" s="17">
        <f t="shared" ca="1" si="20"/>
        <v>0.76667348333065843</v>
      </c>
      <c r="F254" s="39">
        <f>-$O$10</f>
        <v>-2000</v>
      </c>
      <c r="G254" s="34">
        <f ca="1">IF(B254=12,IFERROR(OFFSET($N$25,MATCH($S$4+C254,$N$26:$N$141,0),MATCH($S$5,$O$25:$P$25,0)),1),0)</f>
        <v>0</v>
      </c>
      <c r="H254" s="34">
        <f t="shared" ca="1" si="23"/>
        <v>3.9170325572628201E-3</v>
      </c>
      <c r="I254" s="35">
        <f ca="1">F254*H254/(1+$O$4/$O$6)^A254</f>
        <v>-2.262756387798678</v>
      </c>
      <c r="J254" s="19">
        <f ca="1">D254+E254+F254*H254</f>
        <v>146.26730503493673</v>
      </c>
      <c r="K254" s="36"/>
    </row>
    <row r="255" spans="1:11" x14ac:dyDescent="0.3">
      <c r="A255" s="1">
        <f t="shared" si="25"/>
        <v>250</v>
      </c>
      <c r="B255" s="9">
        <f t="shared" si="24"/>
        <v>10</v>
      </c>
      <c r="C255" s="1">
        <f t="shared" si="22"/>
        <v>21</v>
      </c>
      <c r="D255" s="19">
        <f t="shared" ca="1" si="21"/>
        <v>146.26730503493673</v>
      </c>
      <c r="E255" s="17">
        <f t="shared" ca="1" si="20"/>
        <v>0.73133652517468362</v>
      </c>
      <c r="F255" s="39">
        <f>-$O$10</f>
        <v>-2000</v>
      </c>
      <c r="G255" s="34">
        <f ca="1">IF(B255=12,IFERROR(OFFSET($N$25,MATCH($S$4+C255,$N$26:$N$141,0),MATCH($S$5,$O$25:$P$25,0)),1),0)</f>
        <v>0</v>
      </c>
      <c r="H255" s="34">
        <f t="shared" ca="1" si="23"/>
        <v>3.9170325572628201E-3</v>
      </c>
      <c r="I255" s="35">
        <f ca="1">F255*H255/(1+$O$4/$O$6)^A255</f>
        <v>-2.2514988933320179</v>
      </c>
      <c r="J255" s="19">
        <f ca="1">D255+E255+F255*H255</f>
        <v>139.16457644558579</v>
      </c>
      <c r="K255" s="36"/>
    </row>
    <row r="256" spans="1:11" x14ac:dyDescent="0.3">
      <c r="A256" s="1">
        <f t="shared" si="25"/>
        <v>251</v>
      </c>
      <c r="B256" s="9">
        <f t="shared" si="24"/>
        <v>11</v>
      </c>
      <c r="C256" s="1">
        <f t="shared" si="22"/>
        <v>21</v>
      </c>
      <c r="D256" s="19">
        <f t="shared" ca="1" si="21"/>
        <v>139.16457644558579</v>
      </c>
      <c r="E256" s="17">
        <f t="shared" ca="1" si="20"/>
        <v>0.69582288222792898</v>
      </c>
      <c r="F256" s="39">
        <f>-$O$10</f>
        <v>-2000</v>
      </c>
      <c r="G256" s="34">
        <f ca="1">IF(B256=12,IFERROR(OFFSET($N$25,MATCH($S$4+C256,$N$26:$N$141,0),MATCH($S$5,$O$25:$P$25,0)),1),0)</f>
        <v>0</v>
      </c>
      <c r="H256" s="34">
        <f t="shared" ca="1" si="23"/>
        <v>3.9170325572628201E-3</v>
      </c>
      <c r="I256" s="35">
        <f ca="1">F256*H256/(1+$O$4/$O$6)^A256</f>
        <v>-2.2402974063005163</v>
      </c>
      <c r="J256" s="19">
        <f ca="1">D256+E256+F256*H256</f>
        <v>132.0263342132881</v>
      </c>
      <c r="K256" s="36"/>
    </row>
    <row r="257" spans="1:11" x14ac:dyDescent="0.3">
      <c r="A257" s="1">
        <f t="shared" si="25"/>
        <v>252</v>
      </c>
      <c r="B257" s="9">
        <f t="shared" si="24"/>
        <v>12</v>
      </c>
      <c r="C257" s="1">
        <f t="shared" si="22"/>
        <v>21</v>
      </c>
      <c r="D257" s="19">
        <f t="shared" ca="1" si="21"/>
        <v>132.0263342132881</v>
      </c>
      <c r="E257" s="17">
        <f t="shared" ca="1" si="20"/>
        <v>0.66013167106644044</v>
      </c>
      <c r="F257" s="39">
        <f>-$O$10</f>
        <v>-2000</v>
      </c>
      <c r="G257" s="34">
        <f ca="1">IF(B257=12,IFERROR(OFFSET($N$25,MATCH($S$4+C257,$N$26:$N$141,0),MATCH($S$5,$O$25:$P$25,0)),1),0)</f>
        <v>0.4</v>
      </c>
      <c r="H257" s="34">
        <f t="shared" ca="1" si="23"/>
        <v>3.9170325572628201E-3</v>
      </c>
      <c r="I257" s="35">
        <f ca="1">F257*H257/(1+$O$4/$O$6)^A257</f>
        <v>-2.2291516480602152</v>
      </c>
      <c r="J257" s="19">
        <f ca="1">D257+E257+F257*H257</f>
        <v>124.85240076982889</v>
      </c>
      <c r="K257" s="36"/>
    </row>
    <row r="258" spans="1:11" x14ac:dyDescent="0.3">
      <c r="A258" s="1">
        <f t="shared" si="25"/>
        <v>253</v>
      </c>
      <c r="B258" s="9">
        <f t="shared" si="24"/>
        <v>1</v>
      </c>
      <c r="C258" s="1">
        <f t="shared" si="22"/>
        <v>22</v>
      </c>
      <c r="D258" s="19">
        <f t="shared" ca="1" si="21"/>
        <v>124.85240076982889</v>
      </c>
      <c r="E258" s="17">
        <f t="shared" ca="1" si="20"/>
        <v>0.62426200384914443</v>
      </c>
      <c r="F258" s="39">
        <f>-$O$10</f>
        <v>-2000</v>
      </c>
      <c r="G258" s="34">
        <f ca="1">IF(B258=12,IFERROR(OFFSET($N$25,MATCH($S$4+C258,$N$26:$N$141,0),MATCH($S$5,$O$25:$P$25,0)),1),0)</f>
        <v>0</v>
      </c>
      <c r="H258" s="34">
        <f t="shared" ca="1" si="23"/>
        <v>2.350219534357692E-3</v>
      </c>
      <c r="I258" s="35">
        <f ca="1">F258*H258/(1+$O$4/$O$6)^A258</f>
        <v>-1.3308368048120687</v>
      </c>
      <c r="J258" s="19">
        <f ca="1">D258+E258+F258*H258</f>
        <v>120.77622370496265</v>
      </c>
      <c r="K258" s="36"/>
    </row>
    <row r="259" spans="1:11" x14ac:dyDescent="0.3">
      <c r="A259" s="1">
        <f t="shared" si="25"/>
        <v>254</v>
      </c>
      <c r="B259" s="9">
        <f t="shared" si="24"/>
        <v>2</v>
      </c>
      <c r="C259" s="1">
        <f t="shared" si="22"/>
        <v>22</v>
      </c>
      <c r="D259" s="19">
        <f t="shared" ca="1" si="21"/>
        <v>120.77622370496265</v>
      </c>
      <c r="E259" s="17">
        <f t="shared" ca="1" si="20"/>
        <v>0.6038811185248133</v>
      </c>
      <c r="F259" s="39">
        <f>-$O$10</f>
        <v>-2000</v>
      </c>
      <c r="G259" s="34">
        <f ca="1">IF(B259=12,IFERROR(OFFSET($N$25,MATCH($S$4+C259,$N$26:$N$141,0),MATCH($S$5,$O$25:$P$25,0)),1),0)</f>
        <v>0</v>
      </c>
      <c r="H259" s="34">
        <f t="shared" ca="1" si="23"/>
        <v>2.350219534357692E-3</v>
      </c>
      <c r="I259" s="35">
        <f ca="1">F259*H259/(1+$O$4/$O$6)^A259</f>
        <v>-1.3242157261811631</v>
      </c>
      <c r="J259" s="19">
        <f ca="1">D259+E259+F259*H259</f>
        <v>116.67966575477207</v>
      </c>
      <c r="K259" s="36"/>
    </row>
    <row r="260" spans="1:11" x14ac:dyDescent="0.3">
      <c r="A260" s="1">
        <f t="shared" si="25"/>
        <v>255</v>
      </c>
      <c r="B260" s="9">
        <f t="shared" si="24"/>
        <v>3</v>
      </c>
      <c r="C260" s="1">
        <f t="shared" si="22"/>
        <v>22</v>
      </c>
      <c r="D260" s="19">
        <f t="shared" ca="1" si="21"/>
        <v>116.67966575477207</v>
      </c>
      <c r="E260" s="17">
        <f t="shared" ca="1" si="20"/>
        <v>0.58339832877386033</v>
      </c>
      <c r="F260" s="39">
        <f>-$O$10</f>
        <v>-2000</v>
      </c>
      <c r="G260" s="34">
        <f ca="1">IF(B260=12,IFERROR(OFFSET($N$25,MATCH($S$4+C260,$N$26:$N$141,0),MATCH($S$5,$O$25:$P$25,0)),1),0)</f>
        <v>0</v>
      </c>
      <c r="H260" s="34">
        <f t="shared" ca="1" si="23"/>
        <v>2.350219534357692E-3</v>
      </c>
      <c r="I260" s="35">
        <f ca="1">F260*H260/(1+$O$4/$O$6)^A260</f>
        <v>-1.3176275882399637</v>
      </c>
      <c r="J260" s="19">
        <f ca="1">D260+E260+F260*H260</f>
        <v>112.56262501483054</v>
      </c>
      <c r="K260" s="36"/>
    </row>
    <row r="261" spans="1:11" x14ac:dyDescent="0.3">
      <c r="A261" s="1">
        <f t="shared" si="25"/>
        <v>256</v>
      </c>
      <c r="B261" s="9">
        <f t="shared" si="24"/>
        <v>4</v>
      </c>
      <c r="C261" s="1">
        <f t="shared" si="22"/>
        <v>22</v>
      </c>
      <c r="D261" s="19">
        <f t="shared" ca="1" si="21"/>
        <v>112.56262501483054</v>
      </c>
      <c r="E261" s="17">
        <f t="shared" ca="1" si="20"/>
        <v>0.56281312507415271</v>
      </c>
      <c r="F261" s="39">
        <f>-$O$10</f>
        <v>-2000</v>
      </c>
      <c r="G261" s="34">
        <f ca="1">IF(B261=12,IFERROR(OFFSET($N$25,MATCH($S$4+C261,$N$26:$N$141,0),MATCH($S$5,$O$25:$P$25,0)),1),0)</f>
        <v>0</v>
      </c>
      <c r="H261" s="34">
        <f t="shared" ca="1" si="23"/>
        <v>2.350219534357692E-3</v>
      </c>
      <c r="I261" s="35">
        <f ca="1">F261*H261/(1+$O$4/$O$6)^A261</f>
        <v>-1.3110722271044417</v>
      </c>
      <c r="J261" s="19">
        <f ca="1">D261+E261+F261*H261</f>
        <v>108.42499907118932</v>
      </c>
      <c r="K261" s="36"/>
    </row>
    <row r="262" spans="1:11" x14ac:dyDescent="0.3">
      <c r="A262" s="1">
        <f t="shared" si="25"/>
        <v>257</v>
      </c>
      <c r="B262" s="9">
        <f t="shared" si="24"/>
        <v>5</v>
      </c>
      <c r="C262" s="1">
        <f t="shared" si="22"/>
        <v>22</v>
      </c>
      <c r="D262" s="19">
        <f t="shared" ca="1" si="21"/>
        <v>108.42499907118932</v>
      </c>
      <c r="E262" s="17">
        <f t="shared" ca="1" si="20"/>
        <v>0.5421249953559466</v>
      </c>
      <c r="F262" s="39">
        <f>-$O$10</f>
        <v>-2000</v>
      </c>
      <c r="G262" s="34">
        <f ca="1">IF(B262=12,IFERROR(OFFSET($N$25,MATCH($S$4+C262,$N$26:$N$141,0),MATCH($S$5,$O$25:$P$25,0)),1),0)</f>
        <v>0</v>
      </c>
      <c r="H262" s="34">
        <f t="shared" ca="1" si="23"/>
        <v>2.350219534357692E-3</v>
      </c>
      <c r="I262" s="35">
        <f ca="1">F262*H262/(1+$O$4/$O$6)^A262</f>
        <v>-1.3045494797059123</v>
      </c>
      <c r="J262" s="19">
        <f ca="1">D262+E262+F262*H262</f>
        <v>104.26668499782988</v>
      </c>
      <c r="K262" s="36"/>
    </row>
    <row r="263" spans="1:11" x14ac:dyDescent="0.3">
      <c r="A263" s="1">
        <f t="shared" si="25"/>
        <v>258</v>
      </c>
      <c r="B263" s="9">
        <f t="shared" si="24"/>
        <v>6</v>
      </c>
      <c r="C263" s="1">
        <f t="shared" si="22"/>
        <v>22</v>
      </c>
      <c r="D263" s="19">
        <f t="shared" ca="1" si="21"/>
        <v>104.26668499782988</v>
      </c>
      <c r="E263" s="17">
        <f t="shared" ref="E263:E326" ca="1" si="26">D263*($O$4/$O$6)</f>
        <v>0.52133342498914947</v>
      </c>
      <c r="F263" s="39">
        <f>-$O$10</f>
        <v>-2000</v>
      </c>
      <c r="G263" s="34">
        <f ca="1">IF(B263=12,IFERROR(OFFSET($N$25,MATCH($S$4+C263,$N$26:$N$141,0),MATCH($S$5,$O$25:$P$25,0)),1),0)</f>
        <v>0</v>
      </c>
      <c r="H263" s="34">
        <f t="shared" ca="1" si="23"/>
        <v>2.350219534357692E-3</v>
      </c>
      <c r="I263" s="35">
        <f ca="1">F263*H263/(1+$O$4/$O$6)^A263</f>
        <v>-1.2980591837869777</v>
      </c>
      <c r="J263" s="19">
        <f ca="1">D263+E263+F263*H263</f>
        <v>100.08757935410365</v>
      </c>
      <c r="K263" s="36"/>
    </row>
    <row r="264" spans="1:11" x14ac:dyDescent="0.3">
      <c r="A264" s="1">
        <f t="shared" si="25"/>
        <v>259</v>
      </c>
      <c r="B264" s="9">
        <f t="shared" si="24"/>
        <v>7</v>
      </c>
      <c r="C264" s="1">
        <f t="shared" si="22"/>
        <v>22</v>
      </c>
      <c r="D264" s="19">
        <f t="shared" ref="D264:D327" ca="1" si="27">J263</f>
        <v>100.08757935410365</v>
      </c>
      <c r="E264" s="17">
        <f t="shared" ca="1" si="26"/>
        <v>0.50043789677051831</v>
      </c>
      <c r="F264" s="39">
        <f>-$O$10</f>
        <v>-2000</v>
      </c>
      <c r="G264" s="34">
        <f ca="1">IF(B264=12,IFERROR(OFFSET($N$25,MATCH($S$4+C264,$N$26:$N$141,0),MATCH($S$5,$O$25:$P$25,0)),1),0)</f>
        <v>0</v>
      </c>
      <c r="H264" s="34">
        <f t="shared" ca="1" si="23"/>
        <v>2.350219534357692E-3</v>
      </c>
      <c r="I264" s="35">
        <f ca="1">F264*H264/(1+$O$4/$O$6)^A264</f>
        <v>-1.2916011778974903</v>
      </c>
      <c r="J264" s="19">
        <f ca="1">D264+E264+F264*H264</f>
        <v>95.887578182158791</v>
      </c>
      <c r="K264" s="36"/>
    </row>
    <row r="265" spans="1:11" x14ac:dyDescent="0.3">
      <c r="A265" s="1">
        <f t="shared" si="25"/>
        <v>260</v>
      </c>
      <c r="B265" s="9">
        <f t="shared" si="24"/>
        <v>8</v>
      </c>
      <c r="C265" s="1">
        <f t="shared" si="22"/>
        <v>22</v>
      </c>
      <c r="D265" s="19">
        <f t="shared" ca="1" si="27"/>
        <v>95.887578182158791</v>
      </c>
      <c r="E265" s="17">
        <f t="shared" ca="1" si="26"/>
        <v>0.47943789091079397</v>
      </c>
      <c r="F265" s="39">
        <f>-$O$10</f>
        <v>-2000</v>
      </c>
      <c r="G265" s="34">
        <f ca="1">IF(B265=12,IFERROR(OFFSET($N$25,MATCH($S$4+C265,$N$26:$N$141,0),MATCH($S$5,$O$25:$P$25,0)),1),0)</f>
        <v>0</v>
      </c>
      <c r="H265" s="34">
        <f t="shared" ca="1" si="23"/>
        <v>2.350219534357692E-3</v>
      </c>
      <c r="I265" s="35">
        <f ca="1">F265*H265/(1+$O$4/$O$6)^A265</f>
        <v>-1.2851753013905378</v>
      </c>
      <c r="J265" s="19">
        <f ca="1">D265+E265+F265*H265</f>
        <v>91.666577004354195</v>
      </c>
      <c r="K265" s="36"/>
    </row>
    <row r="266" spans="1:11" x14ac:dyDescent="0.3">
      <c r="A266" s="1">
        <f t="shared" si="25"/>
        <v>261</v>
      </c>
      <c r="B266" s="9">
        <f t="shared" si="24"/>
        <v>9</v>
      </c>
      <c r="C266" s="1">
        <f t="shared" si="22"/>
        <v>22</v>
      </c>
      <c r="D266" s="19">
        <f t="shared" ca="1" si="27"/>
        <v>91.666577004354195</v>
      </c>
      <c r="E266" s="17">
        <f t="shared" ca="1" si="26"/>
        <v>0.458332885021771</v>
      </c>
      <c r="F266" s="39">
        <f>-$O$10</f>
        <v>-2000</v>
      </c>
      <c r="G266" s="34">
        <f ca="1">IF(B266=12,IFERROR(OFFSET($N$25,MATCH($S$4+C266,$N$26:$N$141,0),MATCH($S$5,$O$25:$P$25,0)),1),0)</f>
        <v>0</v>
      </c>
      <c r="H266" s="34">
        <f t="shared" ca="1" si="23"/>
        <v>2.350219534357692E-3</v>
      </c>
      <c r="I266" s="35">
        <f ca="1">F266*H266/(1+$O$4/$O$6)^A266</f>
        <v>-1.2787813944184461</v>
      </c>
      <c r="J266" s="19">
        <f ca="1">D266+E266+F266*H266</f>
        <v>87.424470820660588</v>
      </c>
      <c r="K266" s="36"/>
    </row>
    <row r="267" spans="1:11" x14ac:dyDescent="0.3">
      <c r="A267" s="1">
        <f t="shared" si="25"/>
        <v>262</v>
      </c>
      <c r="B267" s="9">
        <f t="shared" si="24"/>
        <v>10</v>
      </c>
      <c r="C267" s="1">
        <f t="shared" si="22"/>
        <v>22</v>
      </c>
      <c r="D267" s="19">
        <f t="shared" ca="1" si="27"/>
        <v>87.424470820660588</v>
      </c>
      <c r="E267" s="17">
        <f t="shared" ca="1" si="26"/>
        <v>0.43712235410330297</v>
      </c>
      <c r="F267" s="39">
        <f>-$O$10</f>
        <v>-2000</v>
      </c>
      <c r="G267" s="34">
        <f ca="1">IF(B267=12,IFERROR(OFFSET($N$25,MATCH($S$4+C267,$N$26:$N$141,0),MATCH($S$5,$O$25:$P$25,0)),1),0)</f>
        <v>0</v>
      </c>
      <c r="H267" s="34">
        <f t="shared" ca="1" si="23"/>
        <v>2.350219534357692E-3</v>
      </c>
      <c r="I267" s="35">
        <f ca="1">F267*H267/(1+$O$4/$O$6)^A267</f>
        <v>-1.2724192979288023</v>
      </c>
      <c r="J267" s="19">
        <f ca="1">D267+E267+F267*H267</f>
        <v>83.161154106048514</v>
      </c>
      <c r="K267" s="36"/>
    </row>
    <row r="268" spans="1:11" x14ac:dyDescent="0.3">
      <c r="A268" s="1">
        <f t="shared" si="25"/>
        <v>263</v>
      </c>
      <c r="B268" s="9">
        <f t="shared" si="24"/>
        <v>11</v>
      </c>
      <c r="C268" s="1">
        <f t="shared" si="22"/>
        <v>22</v>
      </c>
      <c r="D268" s="19">
        <f t="shared" ca="1" si="27"/>
        <v>83.161154106048514</v>
      </c>
      <c r="E268" s="17">
        <f t="shared" ca="1" si="26"/>
        <v>0.41580577053024259</v>
      </c>
      <c r="F268" s="39">
        <f>-$O$10</f>
        <v>-2000</v>
      </c>
      <c r="G268" s="34">
        <f ca="1">IF(B268=12,IFERROR(OFFSET($N$25,MATCH($S$4+C268,$N$26:$N$141,0),MATCH($S$5,$O$25:$P$25,0)),1),0)</f>
        <v>0</v>
      </c>
      <c r="H268" s="34">
        <f t="shared" ca="1" si="23"/>
        <v>2.350219534357692E-3</v>
      </c>
      <c r="I268" s="35">
        <f ca="1">F268*H268/(1+$O$4/$O$6)^A268</f>
        <v>-1.2660888536604999</v>
      </c>
      <c r="J268" s="19">
        <f ca="1">D268+E268+F268*H268</f>
        <v>78.876520807863372</v>
      </c>
      <c r="K268" s="36"/>
    </row>
    <row r="269" spans="1:11" x14ac:dyDescent="0.3">
      <c r="A269" s="1">
        <f t="shared" si="25"/>
        <v>264</v>
      </c>
      <c r="B269" s="9">
        <f t="shared" si="24"/>
        <v>12</v>
      </c>
      <c r="C269" s="1">
        <f t="shared" si="22"/>
        <v>22</v>
      </c>
      <c r="D269" s="19">
        <f t="shared" ca="1" si="27"/>
        <v>78.876520807863372</v>
      </c>
      <c r="E269" s="17">
        <f t="shared" ca="1" si="26"/>
        <v>0.39438260403931685</v>
      </c>
      <c r="F269" s="39">
        <f>-$O$10</f>
        <v>-2000</v>
      </c>
      <c r="G269" s="34">
        <f ca="1">IF(B269=12,IFERROR(OFFSET($N$25,MATCH($S$4+C269,$N$26:$N$141,0),MATCH($S$5,$O$25:$P$25,0)),1),0)</f>
        <v>0.4</v>
      </c>
      <c r="H269" s="34">
        <f t="shared" ca="1" si="23"/>
        <v>2.350219534357692E-3</v>
      </c>
      <c r="I269" s="35">
        <f ca="1">F269*H269/(1+$O$4/$O$6)^A269</f>
        <v>-1.2597899041398009</v>
      </c>
      <c r="J269" s="19">
        <f ca="1">D269+E269+F269*H269</f>
        <v>74.570464343187311</v>
      </c>
      <c r="K269" s="36"/>
    </row>
    <row r="270" spans="1:11" x14ac:dyDescent="0.3">
      <c r="A270" s="1">
        <f t="shared" si="25"/>
        <v>265</v>
      </c>
      <c r="B270" s="9">
        <f t="shared" si="24"/>
        <v>1</v>
      </c>
      <c r="C270" s="1">
        <f t="shared" si="22"/>
        <v>23</v>
      </c>
      <c r="D270" s="19">
        <f t="shared" ca="1" si="27"/>
        <v>74.570464343187311</v>
      </c>
      <c r="E270" s="17">
        <f t="shared" ca="1" si="26"/>
        <v>0.37285232171593657</v>
      </c>
      <c r="F270" s="39">
        <f>-$O$10</f>
        <v>-2000</v>
      </c>
      <c r="G270" s="34">
        <f ca="1">IF(B270=12,IFERROR(OFFSET($N$25,MATCH($S$4+C270,$N$26:$N$141,0),MATCH($S$5,$O$25:$P$25,0)),1),0)</f>
        <v>0</v>
      </c>
      <c r="H270" s="34">
        <f t="shared" ca="1" si="23"/>
        <v>1.4101317206146151E-3</v>
      </c>
      <c r="I270" s="35">
        <f ca="1">F270*H270/(1+$O$4/$O$6)^A270</f>
        <v>-0.75211337560585134</v>
      </c>
      <c r="J270" s="19">
        <f ca="1">D270+E270+F270*H270</f>
        <v>72.12305322367402</v>
      </c>
      <c r="K270" s="36"/>
    </row>
    <row r="271" spans="1:11" x14ac:dyDescent="0.3">
      <c r="A271" s="1">
        <f t="shared" si="25"/>
        <v>266</v>
      </c>
      <c r="B271" s="9">
        <f t="shared" si="24"/>
        <v>2</v>
      </c>
      <c r="C271" s="1">
        <f t="shared" si="22"/>
        <v>23</v>
      </c>
      <c r="D271" s="19">
        <f t="shared" ca="1" si="27"/>
        <v>72.12305322367402</v>
      </c>
      <c r="E271" s="17">
        <f t="shared" ca="1" si="26"/>
        <v>0.36061526611837008</v>
      </c>
      <c r="F271" s="39">
        <f>-$O$10</f>
        <v>-2000</v>
      </c>
      <c r="G271" s="34">
        <f ca="1">IF(B271=12,IFERROR(OFFSET($N$25,MATCH($S$4+C271,$N$26:$N$141,0),MATCH($S$5,$O$25:$P$25,0)),1),0)</f>
        <v>0</v>
      </c>
      <c r="H271" s="34">
        <f t="shared" ca="1" si="23"/>
        <v>1.4101317206146151E-3</v>
      </c>
      <c r="I271" s="35">
        <f ca="1">F271*H271/(1+$O$4/$O$6)^A271</f>
        <v>-0.74837151801577262</v>
      </c>
      <c r="J271" s="19">
        <f ca="1">D271+E271+F271*H271</f>
        <v>69.663405048563163</v>
      </c>
      <c r="K271" s="36"/>
    </row>
    <row r="272" spans="1:11" x14ac:dyDescent="0.3">
      <c r="A272" s="1">
        <f t="shared" si="25"/>
        <v>267</v>
      </c>
      <c r="B272" s="9">
        <f t="shared" si="24"/>
        <v>3</v>
      </c>
      <c r="C272" s="1">
        <f t="shared" si="22"/>
        <v>23</v>
      </c>
      <c r="D272" s="19">
        <f t="shared" ca="1" si="27"/>
        <v>69.663405048563163</v>
      </c>
      <c r="E272" s="17">
        <f t="shared" ca="1" si="26"/>
        <v>0.34831702524281583</v>
      </c>
      <c r="F272" s="39">
        <f>-$O$10</f>
        <v>-2000</v>
      </c>
      <c r="G272" s="34">
        <f ca="1">IF(B272=12,IFERROR(OFFSET($N$25,MATCH($S$4+C272,$N$26:$N$141,0),MATCH($S$5,$O$25:$P$25,0)),1),0)</f>
        <v>0</v>
      </c>
      <c r="H272" s="34">
        <f t="shared" ca="1" si="23"/>
        <v>1.4101317206146151E-3</v>
      </c>
      <c r="I272" s="35">
        <f ca="1">F272*H272/(1+$O$4/$O$6)^A272</f>
        <v>-0.74464827663260957</v>
      </c>
      <c r="J272" s="19">
        <f ca="1">D272+E272+F272*H272</f>
        <v>67.191458632576754</v>
      </c>
      <c r="K272" s="36"/>
    </row>
    <row r="273" spans="1:11" x14ac:dyDescent="0.3">
      <c r="A273" s="1">
        <f t="shared" si="25"/>
        <v>268</v>
      </c>
      <c r="B273" s="9">
        <f t="shared" si="24"/>
        <v>4</v>
      </c>
      <c r="C273" s="1">
        <f t="shared" si="22"/>
        <v>23</v>
      </c>
      <c r="D273" s="19">
        <f t="shared" ca="1" si="27"/>
        <v>67.191458632576754</v>
      </c>
      <c r="E273" s="17">
        <f t="shared" ca="1" si="26"/>
        <v>0.33595729316288375</v>
      </c>
      <c r="F273" s="39">
        <f>-$O$10</f>
        <v>-2000</v>
      </c>
      <c r="G273" s="34">
        <f ca="1">IF(B273=12,IFERROR(OFFSET($N$25,MATCH($S$4+C273,$N$26:$N$141,0),MATCH($S$5,$O$25:$P$25,0)),1),0)</f>
        <v>0</v>
      </c>
      <c r="H273" s="34">
        <f t="shared" ca="1" si="23"/>
        <v>1.4101317206146151E-3</v>
      </c>
      <c r="I273" s="35">
        <f ca="1">F273*H273/(1+$O$4/$O$6)^A273</f>
        <v>-0.74094355883841778</v>
      </c>
      <c r="J273" s="19">
        <f ca="1">D273+E273+F273*H273</f>
        <v>64.707152484510402</v>
      </c>
      <c r="K273" s="36"/>
    </row>
    <row r="274" spans="1:11" x14ac:dyDescent="0.3">
      <c r="A274" s="1">
        <f t="shared" si="25"/>
        <v>269</v>
      </c>
      <c r="B274" s="9">
        <f t="shared" si="24"/>
        <v>5</v>
      </c>
      <c r="C274" s="1">
        <f t="shared" ref="C274:C337" si="28">C262+1</f>
        <v>23</v>
      </c>
      <c r="D274" s="19">
        <f t="shared" ca="1" si="27"/>
        <v>64.707152484510402</v>
      </c>
      <c r="E274" s="17">
        <f t="shared" ca="1" si="26"/>
        <v>0.323535762422552</v>
      </c>
      <c r="F274" s="39">
        <f>-$O$10</f>
        <v>-2000</v>
      </c>
      <c r="G274" s="34">
        <f ca="1">IF(B274=12,IFERROR(OFFSET($N$25,MATCH($S$4+C274,$N$26:$N$141,0),MATCH($S$5,$O$25:$P$25,0)),1),0)</f>
        <v>0</v>
      </c>
      <c r="H274" s="34">
        <f t="shared" ref="H274:H337" ca="1" si="29">H273*(1-G273)</f>
        <v>1.4101317206146151E-3</v>
      </c>
      <c r="I274" s="35">
        <f ca="1">F274*H274/(1+$O$4/$O$6)^A274</f>
        <v>-0.73725727247603767</v>
      </c>
      <c r="J274" s="19">
        <f ca="1">D274+E274+F274*H274</f>
        <v>62.210424805703724</v>
      </c>
      <c r="K274" s="36"/>
    </row>
    <row r="275" spans="1:11" x14ac:dyDescent="0.3">
      <c r="A275" s="1">
        <f t="shared" si="25"/>
        <v>270</v>
      </c>
      <c r="B275" s="9">
        <f t="shared" ref="B275:B338" si="30">B263</f>
        <v>6</v>
      </c>
      <c r="C275" s="1">
        <f t="shared" si="28"/>
        <v>23</v>
      </c>
      <c r="D275" s="19">
        <f t="shared" ca="1" si="27"/>
        <v>62.210424805703724</v>
      </c>
      <c r="E275" s="17">
        <f t="shared" ca="1" si="26"/>
        <v>0.31105212402851862</v>
      </c>
      <c r="F275" s="39">
        <f>-$O$10</f>
        <v>-2000</v>
      </c>
      <c r="G275" s="34">
        <f ca="1">IF(B275=12,IFERROR(OFFSET($N$25,MATCH($S$4+C275,$N$26:$N$141,0),MATCH($S$5,$O$25:$P$25,0)),1),0)</f>
        <v>0</v>
      </c>
      <c r="H275" s="34">
        <f t="shared" ca="1" si="29"/>
        <v>1.4101317206146151E-3</v>
      </c>
      <c r="I275" s="35">
        <f ca="1">F275*H275/(1+$O$4/$O$6)^A275</f>
        <v>-0.73358932584680381</v>
      </c>
      <c r="J275" s="19">
        <f ca="1">D275+E275+F275*H275</f>
        <v>59.701213488503015</v>
      </c>
      <c r="K275" s="36"/>
    </row>
    <row r="276" spans="1:11" x14ac:dyDescent="0.3">
      <c r="A276" s="1">
        <f t="shared" si="25"/>
        <v>271</v>
      </c>
      <c r="B276" s="9">
        <f t="shared" si="30"/>
        <v>7</v>
      </c>
      <c r="C276" s="1">
        <f t="shared" si="28"/>
        <v>23</v>
      </c>
      <c r="D276" s="19">
        <f t="shared" ca="1" si="27"/>
        <v>59.701213488503015</v>
      </c>
      <c r="E276" s="17">
        <f t="shared" ca="1" si="26"/>
        <v>0.29850606744251507</v>
      </c>
      <c r="F276" s="39">
        <f>-$O$10</f>
        <v>-2000</v>
      </c>
      <c r="G276" s="34">
        <f ca="1">IF(B276=12,IFERROR(OFFSET($N$25,MATCH($S$4+C276,$N$26:$N$141,0),MATCH($S$5,$O$25:$P$25,0)),1),0)</f>
        <v>0</v>
      </c>
      <c r="H276" s="34">
        <f t="shared" ca="1" si="29"/>
        <v>1.4101317206146151E-3</v>
      </c>
      <c r="I276" s="35">
        <f ca="1">F276*H276/(1+$O$4/$O$6)^A276</f>
        <v>-0.7299396277082626</v>
      </c>
      <c r="J276" s="19">
        <f ca="1">D276+E276+F276*H276</f>
        <v>57.179456114716302</v>
      </c>
      <c r="K276" s="36"/>
    </row>
    <row r="277" spans="1:11" x14ac:dyDescent="0.3">
      <c r="A277" s="1">
        <f t="shared" si="25"/>
        <v>272</v>
      </c>
      <c r="B277" s="9">
        <f t="shared" si="30"/>
        <v>8</v>
      </c>
      <c r="C277" s="1">
        <f t="shared" si="28"/>
        <v>23</v>
      </c>
      <c r="D277" s="19">
        <f t="shared" ca="1" si="27"/>
        <v>57.179456114716302</v>
      </c>
      <c r="E277" s="17">
        <f t="shared" ca="1" si="26"/>
        <v>0.28589728057358149</v>
      </c>
      <c r="F277" s="39">
        <f>-$O$10</f>
        <v>-2000</v>
      </c>
      <c r="G277" s="34">
        <f ca="1">IF(B277=12,IFERROR(OFFSET($N$25,MATCH($S$4+C277,$N$26:$N$141,0),MATCH($S$5,$O$25:$P$25,0)),1),0)</f>
        <v>0</v>
      </c>
      <c r="H277" s="34">
        <f t="shared" ca="1" si="29"/>
        <v>1.4101317206146151E-3</v>
      </c>
      <c r="I277" s="35">
        <f ca="1">F277*H277/(1+$O$4/$O$6)^A277</f>
        <v>-0.72630808727190321</v>
      </c>
      <c r="J277" s="19">
        <f ca="1">D277+E277+F277*H277</f>
        <v>54.645089954060651</v>
      </c>
      <c r="K277" s="36"/>
    </row>
    <row r="278" spans="1:11" x14ac:dyDescent="0.3">
      <c r="A278" s="1">
        <f t="shared" si="25"/>
        <v>273</v>
      </c>
      <c r="B278" s="9">
        <f t="shared" si="30"/>
        <v>9</v>
      </c>
      <c r="C278" s="1">
        <f t="shared" si="28"/>
        <v>23</v>
      </c>
      <c r="D278" s="19">
        <f t="shared" ca="1" si="27"/>
        <v>54.645089954060651</v>
      </c>
      <c r="E278" s="17">
        <f t="shared" ca="1" si="26"/>
        <v>0.27322544977030327</v>
      </c>
      <c r="F278" s="39">
        <f>-$O$10</f>
        <v>-2000</v>
      </c>
      <c r="G278" s="34">
        <f ca="1">IF(B278=12,IFERROR(OFFSET($N$25,MATCH($S$4+C278,$N$26:$N$141,0),MATCH($S$5,$O$25:$P$25,0)),1),0)</f>
        <v>0</v>
      </c>
      <c r="H278" s="34">
        <f t="shared" ca="1" si="29"/>
        <v>1.4101317206146151E-3</v>
      </c>
      <c r="I278" s="35">
        <f ca="1">F278*H278/(1+$O$4/$O$6)^A278</f>
        <v>-0.72269461420089876</v>
      </c>
      <c r="J278" s="19">
        <f ca="1">D278+E278+F278*H278</f>
        <v>52.098051962601723</v>
      </c>
      <c r="K278" s="36"/>
    </row>
    <row r="279" spans="1:11" x14ac:dyDescent="0.3">
      <c r="A279" s="1">
        <f t="shared" ref="A279:A342" si="31">A278+1</f>
        <v>274</v>
      </c>
      <c r="B279" s="9">
        <f t="shared" si="30"/>
        <v>10</v>
      </c>
      <c r="C279" s="1">
        <f t="shared" si="28"/>
        <v>23</v>
      </c>
      <c r="D279" s="19">
        <f t="shared" ca="1" si="27"/>
        <v>52.098051962601723</v>
      </c>
      <c r="E279" s="17">
        <f t="shared" ca="1" si="26"/>
        <v>0.26049025981300861</v>
      </c>
      <c r="F279" s="39">
        <f>-$O$10</f>
        <v>-2000</v>
      </c>
      <c r="G279" s="34">
        <f ca="1">IF(B279=12,IFERROR(OFFSET($N$25,MATCH($S$4+C279,$N$26:$N$141,0),MATCH($S$5,$O$25:$P$25,0)),1),0)</f>
        <v>0</v>
      </c>
      <c r="H279" s="34">
        <f t="shared" ca="1" si="29"/>
        <v>1.4101317206146151E-3</v>
      </c>
      <c r="I279" s="35">
        <f ca="1">F279*H279/(1+$O$4/$O$6)^A279</f>
        <v>-0.71909911860785958</v>
      </c>
      <c r="J279" s="19">
        <f ca="1">D279+E279+F279*H279</f>
        <v>49.538278781185504</v>
      </c>
      <c r="K279" s="36"/>
    </row>
    <row r="280" spans="1:11" x14ac:dyDescent="0.3">
      <c r="A280" s="1">
        <f t="shared" si="31"/>
        <v>275</v>
      </c>
      <c r="B280" s="9">
        <f t="shared" si="30"/>
        <v>11</v>
      </c>
      <c r="C280" s="1">
        <f t="shared" si="28"/>
        <v>23</v>
      </c>
      <c r="D280" s="19">
        <f t="shared" ca="1" si="27"/>
        <v>49.538278781185504</v>
      </c>
      <c r="E280" s="17">
        <f t="shared" ca="1" si="26"/>
        <v>0.24769139390592754</v>
      </c>
      <c r="F280" s="39">
        <f>-$O$10</f>
        <v>-2000</v>
      </c>
      <c r="G280" s="34">
        <f ca="1">IF(B280=12,IFERROR(OFFSET($N$25,MATCH($S$4+C280,$N$26:$N$141,0),MATCH($S$5,$O$25:$P$25,0)),1),0)</f>
        <v>0</v>
      </c>
      <c r="H280" s="34">
        <f t="shared" ca="1" si="29"/>
        <v>1.4101317206146151E-3</v>
      </c>
      <c r="I280" s="35">
        <f ca="1">F280*H280/(1+$O$4/$O$6)^A280</f>
        <v>-0.71552151105259676</v>
      </c>
      <c r="J280" s="19">
        <f ca="1">D280+E280+F280*H280</f>
        <v>46.965706733862199</v>
      </c>
      <c r="K280" s="36"/>
    </row>
    <row r="281" spans="1:11" x14ac:dyDescent="0.3">
      <c r="A281" s="1">
        <f t="shared" si="31"/>
        <v>276</v>
      </c>
      <c r="B281" s="9">
        <f t="shared" si="30"/>
        <v>12</v>
      </c>
      <c r="C281" s="1">
        <f t="shared" si="28"/>
        <v>23</v>
      </c>
      <c r="D281" s="19">
        <f t="shared" ca="1" si="27"/>
        <v>46.965706733862199</v>
      </c>
      <c r="E281" s="17">
        <f t="shared" ca="1" si="26"/>
        <v>0.234828533669311</v>
      </c>
      <c r="F281" s="39">
        <f>-$O$10</f>
        <v>-2000</v>
      </c>
      <c r="G281" s="34">
        <f ca="1">IF(B281=12,IFERROR(OFFSET($N$25,MATCH($S$4+C281,$N$26:$N$141,0),MATCH($S$5,$O$25:$P$25,0)),1),0)</f>
        <v>0.4</v>
      </c>
      <c r="H281" s="34">
        <f t="shared" ca="1" si="29"/>
        <v>1.4101317206146151E-3</v>
      </c>
      <c r="I281" s="35">
        <f ca="1">F281*H281/(1+$O$4/$O$6)^A281</f>
        <v>-0.71196170253989732</v>
      </c>
      <c r="J281" s="19">
        <f ca="1">D281+E281+F281*H281</f>
        <v>44.380271826302277</v>
      </c>
      <c r="K281" s="36"/>
    </row>
    <row r="282" spans="1:11" x14ac:dyDescent="0.3">
      <c r="A282" s="1">
        <f t="shared" si="31"/>
        <v>277</v>
      </c>
      <c r="B282" s="9">
        <f t="shared" si="30"/>
        <v>1</v>
      </c>
      <c r="C282" s="1">
        <f t="shared" si="28"/>
        <v>24</v>
      </c>
      <c r="D282" s="19">
        <f t="shared" ca="1" si="27"/>
        <v>44.380271826302277</v>
      </c>
      <c r="E282" s="17">
        <f t="shared" ca="1" si="26"/>
        <v>0.22190135913151138</v>
      </c>
      <c r="F282" s="39">
        <f>-$O$10</f>
        <v>-2000</v>
      </c>
      <c r="G282" s="34">
        <f ca="1">IF(B282=12,IFERROR(OFFSET($N$25,MATCH($S$4+C282,$N$26:$N$141,0),MATCH($S$5,$O$25:$P$25,0)),1),0)</f>
        <v>0</v>
      </c>
      <c r="H282" s="34">
        <f t="shared" ca="1" si="29"/>
        <v>8.4607903236876903E-4</v>
      </c>
      <c r="I282" s="35">
        <f ca="1">F282*H282/(1+$O$4/$O$6)^A282</f>
        <v>-0.42505176271038653</v>
      </c>
      <c r="J282" s="19">
        <f ca="1">D282+E282+F282*H282</f>
        <v>42.910015120696251</v>
      </c>
      <c r="K282" s="36"/>
    </row>
    <row r="283" spans="1:11" x14ac:dyDescent="0.3">
      <c r="A283" s="1">
        <f t="shared" si="31"/>
        <v>278</v>
      </c>
      <c r="B283" s="9">
        <f t="shared" si="30"/>
        <v>2</v>
      </c>
      <c r="C283" s="1">
        <f t="shared" si="28"/>
        <v>24</v>
      </c>
      <c r="D283" s="19">
        <f t="shared" ca="1" si="27"/>
        <v>42.910015120696251</v>
      </c>
      <c r="E283" s="17">
        <f t="shared" ca="1" si="26"/>
        <v>0.21455007560348127</v>
      </c>
      <c r="F283" s="39">
        <f>-$O$10</f>
        <v>-2000</v>
      </c>
      <c r="G283" s="34">
        <f ca="1">IF(B283=12,IFERROR(OFFSET($N$25,MATCH($S$4+C283,$N$26:$N$141,0),MATCH($S$5,$O$25:$P$25,0)),1),0)</f>
        <v>0</v>
      </c>
      <c r="H283" s="34">
        <f t="shared" ca="1" si="29"/>
        <v>8.4607903236876903E-4</v>
      </c>
      <c r="I283" s="35">
        <f ca="1">F283*H283/(1+$O$4/$O$6)^A283</f>
        <v>-0.42293707732376778</v>
      </c>
      <c r="J283" s="19">
        <f ca="1">D283+E283+F283*H283</f>
        <v>41.432407131562194</v>
      </c>
      <c r="K283" s="36"/>
    </row>
    <row r="284" spans="1:11" x14ac:dyDescent="0.3">
      <c r="A284" s="1">
        <f t="shared" si="31"/>
        <v>279</v>
      </c>
      <c r="B284" s="9">
        <f t="shared" si="30"/>
        <v>3</v>
      </c>
      <c r="C284" s="1">
        <f t="shared" si="28"/>
        <v>24</v>
      </c>
      <c r="D284" s="19">
        <f t="shared" ca="1" si="27"/>
        <v>41.432407131562194</v>
      </c>
      <c r="E284" s="17">
        <f t="shared" ca="1" si="26"/>
        <v>0.20716203565781097</v>
      </c>
      <c r="F284" s="39">
        <f>-$O$10</f>
        <v>-2000</v>
      </c>
      <c r="G284" s="34">
        <f ca="1">IF(B284=12,IFERROR(OFFSET($N$25,MATCH($S$4+C284,$N$26:$N$141,0),MATCH($S$5,$O$25:$P$25,0)),1),0)</f>
        <v>0</v>
      </c>
      <c r="H284" s="34">
        <f t="shared" ca="1" si="29"/>
        <v>8.4607903236876903E-4</v>
      </c>
      <c r="I284" s="35">
        <f ca="1">F284*H284/(1+$O$4/$O$6)^A284</f>
        <v>-0.42083291275996804</v>
      </c>
      <c r="J284" s="19">
        <f ca="1">D284+E284+F284*H284</f>
        <v>39.947411102482462</v>
      </c>
      <c r="K284" s="36"/>
    </row>
    <row r="285" spans="1:11" x14ac:dyDescent="0.3">
      <c r="A285" s="1">
        <f t="shared" si="31"/>
        <v>280</v>
      </c>
      <c r="B285" s="9">
        <f t="shared" si="30"/>
        <v>4</v>
      </c>
      <c r="C285" s="1">
        <f t="shared" si="28"/>
        <v>24</v>
      </c>
      <c r="D285" s="19">
        <f t="shared" ca="1" si="27"/>
        <v>39.947411102482462</v>
      </c>
      <c r="E285" s="17">
        <f t="shared" ca="1" si="26"/>
        <v>0.1997370555124123</v>
      </c>
      <c r="F285" s="39">
        <f>-$O$10</f>
        <v>-2000</v>
      </c>
      <c r="G285" s="34">
        <f ca="1">IF(B285=12,IFERROR(OFFSET($N$25,MATCH($S$4+C285,$N$26:$N$141,0),MATCH($S$5,$O$25:$P$25,0)),1),0)</f>
        <v>0</v>
      </c>
      <c r="H285" s="34">
        <f t="shared" ca="1" si="29"/>
        <v>8.4607903236876903E-4</v>
      </c>
      <c r="I285" s="35">
        <f ca="1">F285*H285/(1+$O$4/$O$6)^A285</f>
        <v>-0.41873921667658504</v>
      </c>
      <c r="J285" s="19">
        <f ca="1">D285+E285+F285*H285</f>
        <v>38.454990093257337</v>
      </c>
      <c r="K285" s="36"/>
    </row>
    <row r="286" spans="1:11" x14ac:dyDescent="0.3">
      <c r="A286" s="1">
        <f t="shared" si="31"/>
        <v>281</v>
      </c>
      <c r="B286" s="9">
        <f t="shared" si="30"/>
        <v>5</v>
      </c>
      <c r="C286" s="1">
        <f t="shared" si="28"/>
        <v>24</v>
      </c>
      <c r="D286" s="19">
        <f t="shared" ca="1" si="27"/>
        <v>38.454990093257337</v>
      </c>
      <c r="E286" s="17">
        <f t="shared" ca="1" si="26"/>
        <v>0.19227495046628668</v>
      </c>
      <c r="F286" s="39">
        <f>-$O$10</f>
        <v>-2000</v>
      </c>
      <c r="G286" s="34">
        <f ca="1">IF(B286=12,IFERROR(OFFSET($N$25,MATCH($S$4+C286,$N$26:$N$141,0),MATCH($S$5,$O$25:$P$25,0)),1),0)</f>
        <v>0</v>
      </c>
      <c r="H286" s="34">
        <f t="shared" ca="1" si="29"/>
        <v>8.4607903236876903E-4</v>
      </c>
      <c r="I286" s="35">
        <f ca="1">F286*H286/(1+$O$4/$O$6)^A286</f>
        <v>-0.41665593699162701</v>
      </c>
      <c r="J286" s="19">
        <f ca="1">D286+E286+F286*H286</f>
        <v>36.95510697898608</v>
      </c>
      <c r="K286" s="36"/>
    </row>
    <row r="287" spans="1:11" x14ac:dyDescent="0.3">
      <c r="A287" s="1">
        <f t="shared" si="31"/>
        <v>282</v>
      </c>
      <c r="B287" s="9">
        <f t="shared" si="30"/>
        <v>6</v>
      </c>
      <c r="C287" s="1">
        <f t="shared" si="28"/>
        <v>24</v>
      </c>
      <c r="D287" s="19">
        <f t="shared" ca="1" si="27"/>
        <v>36.95510697898608</v>
      </c>
      <c r="E287" s="17">
        <f t="shared" ca="1" si="26"/>
        <v>0.1847755348949304</v>
      </c>
      <c r="F287" s="39">
        <f>-$O$10</f>
        <v>-2000</v>
      </c>
      <c r="G287" s="34">
        <f ca="1">IF(B287=12,IFERROR(OFFSET($N$25,MATCH($S$4+C287,$N$26:$N$141,0),MATCH($S$5,$O$25:$P$25,0)),1),0)</f>
        <v>0</v>
      </c>
      <c r="H287" s="34">
        <f t="shared" ca="1" si="29"/>
        <v>8.4607903236876903E-4</v>
      </c>
      <c r="I287" s="35">
        <f ca="1">F287*H287/(1+$O$4/$O$6)^A287</f>
        <v>-0.41458302188221591</v>
      </c>
      <c r="J287" s="19">
        <f ca="1">D287+E287+F287*H287</f>
        <v>35.447724449143472</v>
      </c>
      <c r="K287" s="36"/>
    </row>
    <row r="288" spans="1:11" x14ac:dyDescent="0.3">
      <c r="A288" s="1">
        <f t="shared" si="31"/>
        <v>283</v>
      </c>
      <c r="B288" s="9">
        <f t="shared" si="30"/>
        <v>7</v>
      </c>
      <c r="C288" s="1">
        <f t="shared" si="28"/>
        <v>24</v>
      </c>
      <c r="D288" s="19">
        <f t="shared" ca="1" si="27"/>
        <v>35.447724449143472</v>
      </c>
      <c r="E288" s="17">
        <f t="shared" ca="1" si="26"/>
        <v>0.17723862224571738</v>
      </c>
      <c r="F288" s="39">
        <f>-$O$10</f>
        <v>-2000</v>
      </c>
      <c r="G288" s="34">
        <f ca="1">IF(B288=12,IFERROR(OFFSET($N$25,MATCH($S$4+C288,$N$26:$N$141,0),MATCH($S$5,$O$25:$P$25,0)),1),0)</f>
        <v>0</v>
      </c>
      <c r="H288" s="34">
        <f t="shared" ca="1" si="29"/>
        <v>8.4607903236876903E-4</v>
      </c>
      <c r="I288" s="35">
        <f ca="1">F288*H288/(1+$O$4/$O$6)^A288</f>
        <v>-0.41252041978329951</v>
      </c>
      <c r="J288" s="19">
        <f ca="1">D288+E288+F288*H288</f>
        <v>33.932805006651648</v>
      </c>
      <c r="K288" s="36"/>
    </row>
    <row r="289" spans="1:11" x14ac:dyDescent="0.3">
      <c r="A289" s="1">
        <f t="shared" si="31"/>
        <v>284</v>
      </c>
      <c r="B289" s="9">
        <f t="shared" si="30"/>
        <v>8</v>
      </c>
      <c r="C289" s="1">
        <f t="shared" si="28"/>
        <v>24</v>
      </c>
      <c r="D289" s="19">
        <f t="shared" ca="1" si="27"/>
        <v>33.932805006651648</v>
      </c>
      <c r="E289" s="17">
        <f t="shared" ca="1" si="26"/>
        <v>0.16966402503325825</v>
      </c>
      <c r="F289" s="39">
        <f>-$O$10</f>
        <v>-2000</v>
      </c>
      <c r="G289" s="34">
        <f ca="1">IF(B289=12,IFERROR(OFFSET($N$25,MATCH($S$4+C289,$N$26:$N$141,0),MATCH($S$5,$O$25:$P$25,0)),1),0)</f>
        <v>0</v>
      </c>
      <c r="H289" s="34">
        <f t="shared" ca="1" si="29"/>
        <v>8.4607903236876903E-4</v>
      </c>
      <c r="I289" s="35">
        <f ca="1">F289*H289/(1+$O$4/$O$6)^A289</f>
        <v>-0.41046807938636776</v>
      </c>
      <c r="J289" s="19">
        <f ca="1">D289+E289+F289*H289</f>
        <v>32.410310966947364</v>
      </c>
      <c r="K289" s="36"/>
    </row>
    <row r="290" spans="1:11" x14ac:dyDescent="0.3">
      <c r="A290" s="1">
        <f t="shared" si="31"/>
        <v>285</v>
      </c>
      <c r="B290" s="9">
        <f t="shared" si="30"/>
        <v>9</v>
      </c>
      <c r="C290" s="1">
        <f t="shared" si="28"/>
        <v>24</v>
      </c>
      <c r="D290" s="19">
        <f t="shared" ca="1" si="27"/>
        <v>32.410310966947364</v>
      </c>
      <c r="E290" s="17">
        <f t="shared" ca="1" si="26"/>
        <v>0.16205155483473682</v>
      </c>
      <c r="F290" s="39">
        <f>-$O$10</f>
        <v>-2000</v>
      </c>
      <c r="G290" s="34">
        <f ca="1">IF(B290=12,IFERROR(OFFSET($N$25,MATCH($S$4+C290,$N$26:$N$141,0),MATCH($S$5,$O$25:$P$25,0)),1),0)</f>
        <v>0</v>
      </c>
      <c r="H290" s="34">
        <f t="shared" ca="1" si="29"/>
        <v>8.4607903236876903E-4</v>
      </c>
      <c r="I290" s="35">
        <f ca="1">F290*H290/(1+$O$4/$O$6)^A290</f>
        <v>-0.40842594963817697</v>
      </c>
      <c r="J290" s="19">
        <f ca="1">D290+E290+F290*H290</f>
        <v>30.880204457044567</v>
      </c>
      <c r="K290" s="36"/>
    </row>
    <row r="291" spans="1:11" x14ac:dyDescent="0.3">
      <c r="A291" s="1">
        <f t="shared" si="31"/>
        <v>286</v>
      </c>
      <c r="B291" s="9">
        <f t="shared" si="30"/>
        <v>10</v>
      </c>
      <c r="C291" s="1">
        <f t="shared" si="28"/>
        <v>24</v>
      </c>
      <c r="D291" s="19">
        <f t="shared" ca="1" si="27"/>
        <v>30.880204457044567</v>
      </c>
      <c r="E291" s="17">
        <f t="shared" ca="1" si="26"/>
        <v>0.15440102228522284</v>
      </c>
      <c r="F291" s="39">
        <f>-$O$10</f>
        <v>-2000</v>
      </c>
      <c r="G291" s="34">
        <f ca="1">IF(B291=12,IFERROR(OFFSET($N$25,MATCH($S$4+C291,$N$26:$N$141,0),MATCH($S$5,$O$25:$P$25,0)),1),0)</f>
        <v>0</v>
      </c>
      <c r="H291" s="34">
        <f t="shared" ca="1" si="29"/>
        <v>8.4607903236876903E-4</v>
      </c>
      <c r="I291" s="35">
        <f ca="1">F291*H291/(1+$O$4/$O$6)^A291</f>
        <v>-0.4063939797394796</v>
      </c>
      <c r="J291" s="19">
        <f ca="1">D291+E291+F291*H291</f>
        <v>29.342447414592254</v>
      </c>
      <c r="K291" s="36"/>
    </row>
    <row r="292" spans="1:11" x14ac:dyDescent="0.3">
      <c r="A292" s="1">
        <f t="shared" si="31"/>
        <v>287</v>
      </c>
      <c r="B292" s="9">
        <f t="shared" si="30"/>
        <v>11</v>
      </c>
      <c r="C292" s="1">
        <f t="shared" si="28"/>
        <v>24</v>
      </c>
      <c r="D292" s="19">
        <f t="shared" ca="1" si="27"/>
        <v>29.342447414592254</v>
      </c>
      <c r="E292" s="17">
        <f t="shared" ca="1" si="26"/>
        <v>0.14671223707296127</v>
      </c>
      <c r="F292" s="39">
        <f>-$O$10</f>
        <v>-2000</v>
      </c>
      <c r="G292" s="34">
        <f ca="1">IF(B292=12,IFERROR(OFFSET($N$25,MATCH($S$4+C292,$N$26:$N$141,0),MATCH($S$5,$O$25:$P$25,0)),1),0)</f>
        <v>0</v>
      </c>
      <c r="H292" s="34">
        <f t="shared" ca="1" si="29"/>
        <v>8.4607903236876903E-4</v>
      </c>
      <c r="I292" s="35">
        <f ca="1">F292*H292/(1+$O$4/$O$6)^A292</f>
        <v>-0.40437211914376092</v>
      </c>
      <c r="J292" s="19">
        <f ca="1">D292+E292+F292*H292</f>
        <v>27.797001586927678</v>
      </c>
      <c r="K292" s="36"/>
    </row>
    <row r="293" spans="1:11" x14ac:dyDescent="0.3">
      <c r="A293" s="1">
        <f t="shared" si="31"/>
        <v>288</v>
      </c>
      <c r="B293" s="9">
        <f t="shared" si="30"/>
        <v>12</v>
      </c>
      <c r="C293" s="1">
        <f t="shared" si="28"/>
        <v>24</v>
      </c>
      <c r="D293" s="19">
        <f t="shared" ca="1" si="27"/>
        <v>27.797001586927678</v>
      </c>
      <c r="E293" s="17">
        <f t="shared" ca="1" si="26"/>
        <v>0.13898500793463839</v>
      </c>
      <c r="F293" s="39">
        <f>-$O$10</f>
        <v>-2000</v>
      </c>
      <c r="G293" s="34">
        <f ca="1">IF(B293=12,IFERROR(OFFSET($N$25,MATCH($S$4+C293,$N$26:$N$141,0),MATCH($S$5,$O$25:$P$25,0)),1),0)</f>
        <v>0.4</v>
      </c>
      <c r="H293" s="34">
        <f t="shared" ca="1" si="29"/>
        <v>8.4607903236876903E-4</v>
      </c>
      <c r="I293" s="35">
        <f ca="1">F293*H293/(1+$O$4/$O$6)^A293</f>
        <v>-0.40236031755598112</v>
      </c>
      <c r="J293" s="19">
        <f ca="1">D293+E293+F293*H293</f>
        <v>26.24382853012478</v>
      </c>
      <c r="K293" s="36"/>
    </row>
    <row r="294" spans="1:11" x14ac:dyDescent="0.3">
      <c r="A294" s="1">
        <f t="shared" si="31"/>
        <v>289</v>
      </c>
      <c r="B294" s="9">
        <f t="shared" si="30"/>
        <v>1</v>
      </c>
      <c r="C294" s="1">
        <f t="shared" si="28"/>
        <v>25</v>
      </c>
      <c r="D294" s="19">
        <f t="shared" ca="1" si="27"/>
        <v>26.24382853012478</v>
      </c>
      <c r="E294" s="17">
        <f t="shared" ca="1" si="26"/>
        <v>0.1312191426506239</v>
      </c>
      <c r="F294" s="39">
        <f>-$O$10</f>
        <v>-2000</v>
      </c>
      <c r="G294" s="34">
        <f ca="1">IF(B294=12,IFERROR(OFFSET($N$25,MATCH($S$4+C294,$N$26:$N$141,0),MATCH($S$5,$O$25:$P$25,0)),1),0)</f>
        <v>0</v>
      </c>
      <c r="H294" s="34">
        <f t="shared" ca="1" si="29"/>
        <v>5.0764741942126135E-4</v>
      </c>
      <c r="I294" s="35">
        <f ca="1">F294*H294/(1+$O$4/$O$6)^A294</f>
        <v>-0.24021511495879466</v>
      </c>
      <c r="J294" s="19">
        <f ca="1">D294+E294+F294*H294</f>
        <v>25.359752833932884</v>
      </c>
      <c r="K294" s="36"/>
    </row>
    <row r="295" spans="1:11" x14ac:dyDescent="0.3">
      <c r="A295" s="1">
        <f t="shared" si="31"/>
        <v>290</v>
      </c>
      <c r="B295" s="9">
        <f t="shared" si="30"/>
        <v>2</v>
      </c>
      <c r="C295" s="1">
        <f t="shared" si="28"/>
        <v>25</v>
      </c>
      <c r="D295" s="19">
        <f t="shared" ca="1" si="27"/>
        <v>25.359752833932884</v>
      </c>
      <c r="E295" s="17">
        <f t="shared" ca="1" si="26"/>
        <v>0.12679876416966443</v>
      </c>
      <c r="F295" s="39">
        <f>-$O$10</f>
        <v>-2000</v>
      </c>
      <c r="G295" s="34">
        <f ca="1">IF(B295=12,IFERROR(OFFSET($N$25,MATCH($S$4+C295,$N$26:$N$141,0),MATCH($S$5,$O$25:$P$25,0)),1),0)</f>
        <v>0</v>
      </c>
      <c r="H295" s="34">
        <f t="shared" ca="1" si="29"/>
        <v>5.0764741942126135E-4</v>
      </c>
      <c r="I295" s="35">
        <f ca="1">F295*H295/(1+$O$4/$O$6)^A295</f>
        <v>-0.23902001488437286</v>
      </c>
      <c r="J295" s="19">
        <f ca="1">D295+E295+F295*H295</f>
        <v>24.471256759260026</v>
      </c>
      <c r="K295" s="36"/>
    </row>
    <row r="296" spans="1:11" x14ac:dyDescent="0.3">
      <c r="A296" s="1">
        <f t="shared" si="31"/>
        <v>291</v>
      </c>
      <c r="B296" s="9">
        <f t="shared" si="30"/>
        <v>3</v>
      </c>
      <c r="C296" s="1">
        <f t="shared" si="28"/>
        <v>25</v>
      </c>
      <c r="D296" s="19">
        <f t="shared" ca="1" si="27"/>
        <v>24.471256759260026</v>
      </c>
      <c r="E296" s="17">
        <f t="shared" ca="1" si="26"/>
        <v>0.12235628379630013</v>
      </c>
      <c r="F296" s="39">
        <f>-$O$10</f>
        <v>-2000</v>
      </c>
      <c r="G296" s="34">
        <f ca="1">IF(B296=12,IFERROR(OFFSET($N$25,MATCH($S$4+C296,$N$26:$N$141,0),MATCH($S$5,$O$25:$P$25,0)),1),0)</f>
        <v>0</v>
      </c>
      <c r="H296" s="34">
        <f t="shared" ca="1" si="29"/>
        <v>5.0764741942126135E-4</v>
      </c>
      <c r="I296" s="35">
        <f ca="1">F296*H296/(1+$O$4/$O$6)^A296</f>
        <v>-0.23783086058146549</v>
      </c>
      <c r="J296" s="19">
        <f ca="1">D296+E296+F296*H296</f>
        <v>23.578318204213804</v>
      </c>
      <c r="K296" s="36"/>
    </row>
    <row r="297" spans="1:11" x14ac:dyDescent="0.3">
      <c r="A297" s="1">
        <f t="shared" si="31"/>
        <v>292</v>
      </c>
      <c r="B297" s="9">
        <f t="shared" si="30"/>
        <v>4</v>
      </c>
      <c r="C297" s="1">
        <f t="shared" si="28"/>
        <v>25</v>
      </c>
      <c r="D297" s="19">
        <f t="shared" ca="1" si="27"/>
        <v>23.578318204213804</v>
      </c>
      <c r="E297" s="17">
        <f t="shared" ca="1" si="26"/>
        <v>0.11789159102106903</v>
      </c>
      <c r="F297" s="39">
        <f>-$O$10</f>
        <v>-2000</v>
      </c>
      <c r="G297" s="34">
        <f ca="1">IF(B297=12,IFERROR(OFFSET($N$25,MATCH($S$4+C297,$N$26:$N$141,0),MATCH($S$5,$O$25:$P$25,0)),1),0)</f>
        <v>0</v>
      </c>
      <c r="H297" s="34">
        <f t="shared" ca="1" si="29"/>
        <v>5.0764741942126135E-4</v>
      </c>
      <c r="I297" s="35">
        <f ca="1">F297*H297/(1+$O$4/$O$6)^A297</f>
        <v>-0.23664762246911999</v>
      </c>
      <c r="J297" s="19">
        <f ca="1">D297+E297+F297*H297</f>
        <v>22.680914956392353</v>
      </c>
      <c r="K297" s="36"/>
    </row>
    <row r="298" spans="1:11" x14ac:dyDescent="0.3">
      <c r="A298" s="1">
        <f t="shared" si="31"/>
        <v>293</v>
      </c>
      <c r="B298" s="9">
        <f t="shared" si="30"/>
        <v>5</v>
      </c>
      <c r="C298" s="1">
        <f t="shared" si="28"/>
        <v>25</v>
      </c>
      <c r="D298" s="19">
        <f t="shared" ca="1" si="27"/>
        <v>22.680914956392353</v>
      </c>
      <c r="E298" s="17">
        <f t="shared" ca="1" si="26"/>
        <v>0.11340457478196177</v>
      </c>
      <c r="F298" s="39">
        <f>-$O$10</f>
        <v>-2000</v>
      </c>
      <c r="G298" s="34">
        <f ca="1">IF(B298=12,IFERROR(OFFSET($N$25,MATCH($S$4+C298,$N$26:$N$141,0),MATCH($S$5,$O$25:$P$25,0)),1),0)</f>
        <v>0</v>
      </c>
      <c r="H298" s="34">
        <f t="shared" ca="1" si="29"/>
        <v>5.0764741942126135E-4</v>
      </c>
      <c r="I298" s="35">
        <f ca="1">F298*H298/(1+$O$4/$O$6)^A298</f>
        <v>-0.23547027111355229</v>
      </c>
      <c r="J298" s="19">
        <f ca="1">D298+E298+F298*H298</f>
        <v>21.779024692331795</v>
      </c>
      <c r="K298" s="36"/>
    </row>
    <row r="299" spans="1:11" x14ac:dyDescent="0.3">
      <c r="A299" s="1">
        <f t="shared" si="31"/>
        <v>294</v>
      </c>
      <c r="B299" s="9">
        <f t="shared" si="30"/>
        <v>6</v>
      </c>
      <c r="C299" s="1">
        <f t="shared" si="28"/>
        <v>25</v>
      </c>
      <c r="D299" s="19">
        <f t="shared" ca="1" si="27"/>
        <v>21.779024692331795</v>
      </c>
      <c r="E299" s="17">
        <f t="shared" ca="1" si="26"/>
        <v>0.10889512346165897</v>
      </c>
      <c r="F299" s="39">
        <f>-$O$10</f>
        <v>-2000</v>
      </c>
      <c r="G299" s="34">
        <f ca="1">IF(B299=12,IFERROR(OFFSET($N$25,MATCH($S$4+C299,$N$26:$N$141,0),MATCH($S$5,$O$25:$P$25,0)),1),0)</f>
        <v>0</v>
      </c>
      <c r="H299" s="34">
        <f t="shared" ca="1" si="29"/>
        <v>5.0764741942126135E-4</v>
      </c>
      <c r="I299" s="35">
        <f ca="1">F299*H299/(1+$O$4/$O$6)^A299</f>
        <v>-0.23429877722741524</v>
      </c>
      <c r="J299" s="19">
        <f ca="1">D299+E299+F299*H299</f>
        <v>20.872624976950931</v>
      </c>
      <c r="K299" s="36"/>
    </row>
    <row r="300" spans="1:11" x14ac:dyDescent="0.3">
      <c r="A300" s="1">
        <f t="shared" si="31"/>
        <v>295</v>
      </c>
      <c r="B300" s="9">
        <f t="shared" si="30"/>
        <v>7</v>
      </c>
      <c r="C300" s="1">
        <f t="shared" si="28"/>
        <v>25</v>
      </c>
      <c r="D300" s="19">
        <f t="shared" ca="1" si="27"/>
        <v>20.872624976950931</v>
      </c>
      <c r="E300" s="17">
        <f t="shared" ca="1" si="26"/>
        <v>0.10436312488475466</v>
      </c>
      <c r="F300" s="39">
        <f>-$O$10</f>
        <v>-2000</v>
      </c>
      <c r="G300" s="34">
        <f ca="1">IF(B300=12,IFERROR(OFFSET($N$25,MATCH($S$4+C300,$N$26:$N$141,0),MATCH($S$5,$O$25:$P$25,0)),1),0)</f>
        <v>0</v>
      </c>
      <c r="H300" s="34">
        <f t="shared" ca="1" si="29"/>
        <v>5.0764741942126135E-4</v>
      </c>
      <c r="I300" s="35">
        <f ca="1">F300*H300/(1+$O$4/$O$6)^A300</f>
        <v>-0.23313311166906989</v>
      </c>
      <c r="J300" s="19">
        <f ca="1">D300+E300+F300*H300</f>
        <v>19.961693262993165</v>
      </c>
      <c r="K300" s="36"/>
    </row>
    <row r="301" spans="1:11" x14ac:dyDescent="0.3">
      <c r="A301" s="1">
        <f t="shared" si="31"/>
        <v>296</v>
      </c>
      <c r="B301" s="9">
        <f t="shared" si="30"/>
        <v>8</v>
      </c>
      <c r="C301" s="1">
        <f t="shared" si="28"/>
        <v>25</v>
      </c>
      <c r="D301" s="19">
        <f t="shared" ca="1" si="27"/>
        <v>19.961693262993165</v>
      </c>
      <c r="E301" s="17">
        <f t="shared" ca="1" si="26"/>
        <v>9.980846631496583E-2</v>
      </c>
      <c r="F301" s="39">
        <f>-$O$10</f>
        <v>-2000</v>
      </c>
      <c r="G301" s="34">
        <f ca="1">IF(B301=12,IFERROR(OFFSET($N$25,MATCH($S$4+C301,$N$26:$N$141,0),MATCH($S$5,$O$25:$P$25,0)),1),0)</f>
        <v>0</v>
      </c>
      <c r="H301" s="34">
        <f t="shared" ca="1" si="29"/>
        <v>5.0764741942126135E-4</v>
      </c>
      <c r="I301" s="35">
        <f ca="1">F301*H301/(1+$O$4/$O$6)^A301</f>
        <v>-0.23197324544186063</v>
      </c>
      <c r="J301" s="19">
        <f ca="1">D301+E301+F301*H301</f>
        <v>19.046206890465609</v>
      </c>
      <c r="K301" s="36"/>
    </row>
    <row r="302" spans="1:11" x14ac:dyDescent="0.3">
      <c r="A302" s="1">
        <f t="shared" si="31"/>
        <v>297</v>
      </c>
      <c r="B302" s="9">
        <f t="shared" si="30"/>
        <v>9</v>
      </c>
      <c r="C302" s="1">
        <f t="shared" si="28"/>
        <v>25</v>
      </c>
      <c r="D302" s="19">
        <f t="shared" ca="1" si="27"/>
        <v>19.046206890465609</v>
      </c>
      <c r="E302" s="17">
        <f t="shared" ca="1" si="26"/>
        <v>9.5231034452328042E-2</v>
      </c>
      <c r="F302" s="39">
        <f>-$O$10</f>
        <v>-2000</v>
      </c>
      <c r="G302" s="34">
        <f ca="1">IF(B302=12,IFERROR(OFFSET($N$25,MATCH($S$4+C302,$N$26:$N$141,0),MATCH($S$5,$O$25:$P$25,0)),1),0)</f>
        <v>0</v>
      </c>
      <c r="H302" s="34">
        <f t="shared" ca="1" si="29"/>
        <v>5.0764741942126135E-4</v>
      </c>
      <c r="I302" s="35">
        <f ca="1">F302*H302/(1+$O$4/$O$6)^A302</f>
        <v>-0.23081914969339368</v>
      </c>
      <c r="J302" s="19">
        <f ca="1">D302+E302+F302*H302</f>
        <v>18.126143086075416</v>
      </c>
      <c r="K302" s="36"/>
    </row>
    <row r="303" spans="1:11" x14ac:dyDescent="0.3">
      <c r="A303" s="1">
        <f t="shared" si="31"/>
        <v>298</v>
      </c>
      <c r="B303" s="9">
        <f t="shared" si="30"/>
        <v>10</v>
      </c>
      <c r="C303" s="1">
        <f t="shared" si="28"/>
        <v>25</v>
      </c>
      <c r="D303" s="19">
        <f t="shared" ca="1" si="27"/>
        <v>18.126143086075416</v>
      </c>
      <c r="E303" s="17">
        <f t="shared" ca="1" si="26"/>
        <v>9.0630715430377082E-2</v>
      </c>
      <c r="F303" s="39">
        <f>-$O$10</f>
        <v>-2000</v>
      </c>
      <c r="G303" s="34">
        <f ca="1">IF(B303=12,IFERROR(OFFSET($N$25,MATCH($S$4+C303,$N$26:$N$141,0),MATCH($S$5,$O$25:$P$25,0)),1),0)</f>
        <v>0</v>
      </c>
      <c r="H303" s="34">
        <f t="shared" ca="1" si="29"/>
        <v>5.0764741942126135E-4</v>
      </c>
      <c r="I303" s="35">
        <f ca="1">F303*H303/(1+$O$4/$O$6)^A303</f>
        <v>-0.22967079571481963</v>
      </c>
      <c r="J303" s="19">
        <f ca="1">D303+E303+F303*H303</f>
        <v>17.20147896266327</v>
      </c>
      <c r="K303" s="36"/>
    </row>
    <row r="304" spans="1:11" x14ac:dyDescent="0.3">
      <c r="A304" s="1">
        <f t="shared" si="31"/>
        <v>299</v>
      </c>
      <c r="B304" s="9">
        <f t="shared" si="30"/>
        <v>11</v>
      </c>
      <c r="C304" s="1">
        <f t="shared" si="28"/>
        <v>25</v>
      </c>
      <c r="D304" s="19">
        <f t="shared" ca="1" si="27"/>
        <v>17.20147896266327</v>
      </c>
      <c r="E304" s="17">
        <f t="shared" ca="1" si="26"/>
        <v>8.6007394813316346E-2</v>
      </c>
      <c r="F304" s="39">
        <f>-$O$10</f>
        <v>-2000</v>
      </c>
      <c r="G304" s="34">
        <f ca="1">IF(B304=12,IFERROR(OFFSET($N$25,MATCH($S$4+C304,$N$26:$N$141,0),MATCH($S$5,$O$25:$P$25,0)),1),0)</f>
        <v>0</v>
      </c>
      <c r="H304" s="34">
        <f t="shared" ca="1" si="29"/>
        <v>5.0764741942126135E-4</v>
      </c>
      <c r="I304" s="35">
        <f ca="1">F304*H304/(1+$O$4/$O$6)^A304</f>
        <v>-0.22852815494011905</v>
      </c>
      <c r="J304" s="19">
        <f ca="1">D304+E304+F304*H304</f>
        <v>16.272191518634063</v>
      </c>
      <c r="K304" s="36"/>
    </row>
    <row r="305" spans="1:11" x14ac:dyDescent="0.3">
      <c r="A305" s="1">
        <f t="shared" si="31"/>
        <v>300</v>
      </c>
      <c r="B305" s="9">
        <f t="shared" si="30"/>
        <v>12</v>
      </c>
      <c r="C305" s="1">
        <f t="shared" si="28"/>
        <v>25</v>
      </c>
      <c r="D305" s="19">
        <f t="shared" ca="1" si="27"/>
        <v>16.272191518634063</v>
      </c>
      <c r="E305" s="17">
        <f t="shared" ca="1" si="26"/>
        <v>8.1360957593170316E-2</v>
      </c>
      <c r="F305" s="39">
        <f>-$O$10</f>
        <v>-2000</v>
      </c>
      <c r="G305" s="34">
        <f ca="1">IF(B305=12,IFERROR(OFFSET($N$25,MATCH($S$4+C305,$N$26:$N$141,0),MATCH($S$5,$O$25:$P$25,0)),1),0)</f>
        <v>0.4</v>
      </c>
      <c r="H305" s="34">
        <f t="shared" ca="1" si="29"/>
        <v>5.0764741942126135E-4</v>
      </c>
      <c r="I305" s="35">
        <f ca="1">F305*H305/(1+$O$4/$O$6)^A305</f>
        <v>-0.22739119894539214</v>
      </c>
      <c r="J305" s="19">
        <f ca="1">D305+E305+F305*H305</f>
        <v>15.338257637384709</v>
      </c>
      <c r="K305" s="36"/>
    </row>
    <row r="306" spans="1:11" x14ac:dyDescent="0.3">
      <c r="A306" s="1">
        <f t="shared" si="31"/>
        <v>301</v>
      </c>
      <c r="B306" s="9">
        <f t="shared" si="30"/>
        <v>1</v>
      </c>
      <c r="C306" s="1">
        <f t="shared" si="28"/>
        <v>26</v>
      </c>
      <c r="D306" s="19">
        <f t="shared" ca="1" si="27"/>
        <v>15.338257637384709</v>
      </c>
      <c r="E306" s="17">
        <f t="shared" ca="1" si="26"/>
        <v>7.6691288186923542E-2</v>
      </c>
      <c r="F306" s="39">
        <f>-$O$10</f>
        <v>-2000</v>
      </c>
      <c r="G306" s="34">
        <f ca="1">IF(B306=12,IFERROR(OFFSET($N$25,MATCH($S$4+C306,$N$26:$N$141,0),MATCH($S$5,$O$25:$P$25,0)),1),0)</f>
        <v>0</v>
      </c>
      <c r="H306" s="34">
        <f t="shared" ca="1" si="29"/>
        <v>3.0458845165275681E-4</v>
      </c>
      <c r="I306" s="35">
        <f ca="1">F306*H306/(1+$O$4/$O$6)^A306</f>
        <v>-0.13575593966889088</v>
      </c>
      <c r="J306" s="19">
        <f ca="1">D306+E306+F306*H306</f>
        <v>14.805772022266119</v>
      </c>
      <c r="K306" s="36"/>
    </row>
    <row r="307" spans="1:11" x14ac:dyDescent="0.3">
      <c r="A307" s="1">
        <f t="shared" si="31"/>
        <v>302</v>
      </c>
      <c r="B307" s="9">
        <f t="shared" si="30"/>
        <v>2</v>
      </c>
      <c r="C307" s="1">
        <f t="shared" si="28"/>
        <v>26</v>
      </c>
      <c r="D307" s="19">
        <f t="shared" ca="1" si="27"/>
        <v>14.805772022266119</v>
      </c>
      <c r="E307" s="17">
        <f t="shared" ca="1" si="26"/>
        <v>7.4028860111330599E-2</v>
      </c>
      <c r="F307" s="39">
        <f>-$O$10</f>
        <v>-2000</v>
      </c>
      <c r="G307" s="34">
        <f ca="1">IF(B307=12,IFERROR(OFFSET($N$25,MATCH($S$4+C307,$N$26:$N$141,0),MATCH($S$5,$O$25:$P$25,0)),1),0)</f>
        <v>0</v>
      </c>
      <c r="H307" s="34">
        <f t="shared" ca="1" si="29"/>
        <v>3.0458845165275681E-4</v>
      </c>
      <c r="I307" s="35">
        <f ca="1">F307*H307/(1+$O$4/$O$6)^A307</f>
        <v>-0.13508053698397102</v>
      </c>
      <c r="J307" s="19">
        <f ca="1">D307+E307+F307*H307</f>
        <v>14.270623979071935</v>
      </c>
      <c r="K307" s="36"/>
    </row>
    <row r="308" spans="1:11" x14ac:dyDescent="0.3">
      <c r="A308" s="1">
        <f t="shared" si="31"/>
        <v>303</v>
      </c>
      <c r="B308" s="9">
        <f t="shared" si="30"/>
        <v>3</v>
      </c>
      <c r="C308" s="1">
        <f t="shared" si="28"/>
        <v>26</v>
      </c>
      <c r="D308" s="19">
        <f t="shared" ca="1" si="27"/>
        <v>14.270623979071935</v>
      </c>
      <c r="E308" s="17">
        <f t="shared" ca="1" si="26"/>
        <v>7.1353119895359682E-2</v>
      </c>
      <c r="F308" s="39">
        <f>-$O$10</f>
        <v>-2000</v>
      </c>
      <c r="G308" s="34">
        <f ca="1">IF(B308=12,IFERROR(OFFSET($N$25,MATCH($S$4+C308,$N$26:$N$141,0),MATCH($S$5,$O$25:$P$25,0)),1),0)</f>
        <v>0</v>
      </c>
      <c r="H308" s="34">
        <f t="shared" ca="1" si="29"/>
        <v>3.0458845165275681E-4</v>
      </c>
      <c r="I308" s="35">
        <f ca="1">F308*H308/(1+$O$4/$O$6)^A308</f>
        <v>-0.13440849451141398</v>
      </c>
      <c r="J308" s="19">
        <f ca="1">D308+E308+F308*H308</f>
        <v>13.732800195661781</v>
      </c>
      <c r="K308" s="36"/>
    </row>
    <row r="309" spans="1:11" x14ac:dyDescent="0.3">
      <c r="A309" s="1">
        <f t="shared" si="31"/>
        <v>304</v>
      </c>
      <c r="B309" s="9">
        <f t="shared" si="30"/>
        <v>4</v>
      </c>
      <c r="C309" s="1">
        <f t="shared" si="28"/>
        <v>26</v>
      </c>
      <c r="D309" s="19">
        <f t="shared" ca="1" si="27"/>
        <v>13.732800195661781</v>
      </c>
      <c r="E309" s="17">
        <f t="shared" ca="1" si="26"/>
        <v>6.8664000978308909E-2</v>
      </c>
      <c r="F309" s="39">
        <f>-$O$10</f>
        <v>-2000</v>
      </c>
      <c r="G309" s="34">
        <f ca="1">IF(B309=12,IFERROR(OFFSET($N$25,MATCH($S$4+C309,$N$26:$N$141,0),MATCH($S$5,$O$25:$P$25,0)),1),0)</f>
        <v>0</v>
      </c>
      <c r="H309" s="34">
        <f t="shared" ca="1" si="29"/>
        <v>3.0458845165275681E-4</v>
      </c>
      <c r="I309" s="35">
        <f ca="1">F309*H309/(1+$O$4/$O$6)^A309</f>
        <v>-0.13373979553374529</v>
      </c>
      <c r="J309" s="19">
        <f ca="1">D309+E309+F309*H309</f>
        <v>13.192287293334577</v>
      </c>
      <c r="K309" s="36"/>
    </row>
    <row r="310" spans="1:11" x14ac:dyDescent="0.3">
      <c r="A310" s="1">
        <f t="shared" si="31"/>
        <v>305</v>
      </c>
      <c r="B310" s="9">
        <f t="shared" si="30"/>
        <v>5</v>
      </c>
      <c r="C310" s="1">
        <f t="shared" si="28"/>
        <v>26</v>
      </c>
      <c r="D310" s="19">
        <f t="shared" ca="1" si="27"/>
        <v>13.192287293334577</v>
      </c>
      <c r="E310" s="17">
        <f t="shared" ca="1" si="26"/>
        <v>6.5961436466672879E-2</v>
      </c>
      <c r="F310" s="39">
        <f>-$O$10</f>
        <v>-2000</v>
      </c>
      <c r="G310" s="34">
        <f ca="1">IF(B310=12,IFERROR(OFFSET($N$25,MATCH($S$4+C310,$N$26:$N$141,0),MATCH($S$5,$O$25:$P$25,0)),1),0)</f>
        <v>0</v>
      </c>
      <c r="H310" s="34">
        <f t="shared" ca="1" si="29"/>
        <v>3.0458845165275681E-4</v>
      </c>
      <c r="I310" s="35">
        <f ca="1">F310*H310/(1+$O$4/$O$6)^A310</f>
        <v>-0.13307442341666198</v>
      </c>
      <c r="J310" s="19">
        <f ca="1">D310+E310+F310*H310</f>
        <v>12.649071826495735</v>
      </c>
      <c r="K310" s="36"/>
    </row>
    <row r="311" spans="1:11" x14ac:dyDescent="0.3">
      <c r="A311" s="1">
        <f t="shared" si="31"/>
        <v>306</v>
      </c>
      <c r="B311" s="9">
        <f t="shared" si="30"/>
        <v>6</v>
      </c>
      <c r="C311" s="1">
        <f t="shared" si="28"/>
        <v>26</v>
      </c>
      <c r="D311" s="19">
        <f t="shared" ca="1" si="27"/>
        <v>12.649071826495735</v>
      </c>
      <c r="E311" s="17">
        <f t="shared" ca="1" si="26"/>
        <v>6.3245359132478682E-2</v>
      </c>
      <c r="F311" s="39">
        <f>-$O$10</f>
        <v>-2000</v>
      </c>
      <c r="G311" s="34">
        <f ca="1">IF(B311=12,IFERROR(OFFSET($N$25,MATCH($S$4+C311,$N$26:$N$141,0),MATCH($S$5,$O$25:$P$25,0)),1),0)</f>
        <v>0</v>
      </c>
      <c r="H311" s="34">
        <f t="shared" ca="1" si="29"/>
        <v>3.0458845165275681E-4</v>
      </c>
      <c r="I311" s="35">
        <f ca="1">F311*H311/(1+$O$4/$O$6)^A311</f>
        <v>-0.13241236160861894</v>
      </c>
      <c r="J311" s="19">
        <f ca="1">D311+E311+F311*H311</f>
        <v>12.1031402823227</v>
      </c>
      <c r="K311" s="36"/>
    </row>
    <row r="312" spans="1:11" x14ac:dyDescent="0.3">
      <c r="A312" s="1">
        <f t="shared" si="31"/>
        <v>307</v>
      </c>
      <c r="B312" s="9">
        <f t="shared" si="30"/>
        <v>7</v>
      </c>
      <c r="C312" s="1">
        <f t="shared" si="28"/>
        <v>26</v>
      </c>
      <c r="D312" s="19">
        <f t="shared" ca="1" si="27"/>
        <v>12.1031402823227</v>
      </c>
      <c r="E312" s="17">
        <f t="shared" ca="1" si="26"/>
        <v>6.0515701411613505E-2</v>
      </c>
      <c r="F312" s="39">
        <f>-$O$10</f>
        <v>-2000</v>
      </c>
      <c r="G312" s="34">
        <f ca="1">IF(B312=12,IFERROR(OFFSET($N$25,MATCH($S$4+C312,$N$26:$N$141,0),MATCH($S$5,$O$25:$P$25,0)),1),0)</f>
        <v>0</v>
      </c>
      <c r="H312" s="34">
        <f t="shared" ca="1" si="29"/>
        <v>3.0458845165275681E-4</v>
      </c>
      <c r="I312" s="35">
        <f ca="1">F312*H312/(1+$O$4/$O$6)^A312</f>
        <v>-0.13175359364041683</v>
      </c>
      <c r="J312" s="19">
        <f ca="1">D312+E312+F312*H312</f>
        <v>11.5544790804288</v>
      </c>
      <c r="K312" s="36"/>
    </row>
    <row r="313" spans="1:11" x14ac:dyDescent="0.3">
      <c r="A313" s="1">
        <f t="shared" si="31"/>
        <v>308</v>
      </c>
      <c r="B313" s="9">
        <f t="shared" si="30"/>
        <v>8</v>
      </c>
      <c r="C313" s="1">
        <f t="shared" si="28"/>
        <v>26</v>
      </c>
      <c r="D313" s="19">
        <f t="shared" ca="1" si="27"/>
        <v>11.5544790804288</v>
      </c>
      <c r="E313" s="17">
        <f t="shared" ca="1" si="26"/>
        <v>5.7772395402144003E-2</v>
      </c>
      <c r="F313" s="39">
        <f>-$O$10</f>
        <v>-2000</v>
      </c>
      <c r="G313" s="34">
        <f ca="1">IF(B313=12,IFERROR(OFFSET($N$25,MATCH($S$4+C313,$N$26:$N$141,0),MATCH($S$5,$O$25:$P$25,0)),1),0)</f>
        <v>0</v>
      </c>
      <c r="H313" s="34">
        <f t="shared" ca="1" si="29"/>
        <v>3.0458845165275681E-4</v>
      </c>
      <c r="I313" s="35">
        <f ca="1">F313*H313/(1+$O$4/$O$6)^A313</f>
        <v>-0.13109810312479292</v>
      </c>
      <c r="J313" s="19">
        <f ca="1">D313+E313+F313*H313</f>
        <v>11.003074572525431</v>
      </c>
      <c r="K313" s="36"/>
    </row>
    <row r="314" spans="1:11" x14ac:dyDescent="0.3">
      <c r="A314" s="1">
        <f t="shared" si="31"/>
        <v>309</v>
      </c>
      <c r="B314" s="9">
        <f t="shared" si="30"/>
        <v>9</v>
      </c>
      <c r="C314" s="1">
        <f t="shared" si="28"/>
        <v>26</v>
      </c>
      <c r="D314" s="19">
        <f t="shared" ca="1" si="27"/>
        <v>11.003074572525431</v>
      </c>
      <c r="E314" s="17">
        <f t="shared" ca="1" si="26"/>
        <v>5.5015372862627157E-2</v>
      </c>
      <c r="F314" s="39">
        <f>-$O$10</f>
        <v>-2000</v>
      </c>
      <c r="G314" s="34">
        <f ca="1">IF(B314=12,IFERROR(OFFSET($N$25,MATCH($S$4+C314,$N$26:$N$141,0),MATCH($S$5,$O$25:$P$25,0)),1),0)</f>
        <v>0</v>
      </c>
      <c r="H314" s="34">
        <f t="shared" ca="1" si="29"/>
        <v>3.0458845165275681E-4</v>
      </c>
      <c r="I314" s="35">
        <f ca="1">F314*H314/(1+$O$4/$O$6)^A314</f>
        <v>-0.13044587375601285</v>
      </c>
      <c r="J314" s="19">
        <f ca="1">D314+E314+F314*H314</f>
        <v>10.448913042082545</v>
      </c>
      <c r="K314" s="36"/>
    </row>
    <row r="315" spans="1:11" x14ac:dyDescent="0.3">
      <c r="A315" s="1">
        <f t="shared" si="31"/>
        <v>310</v>
      </c>
      <c r="B315" s="9">
        <f t="shared" si="30"/>
        <v>10</v>
      </c>
      <c r="C315" s="1">
        <f t="shared" si="28"/>
        <v>26</v>
      </c>
      <c r="D315" s="19">
        <f t="shared" ca="1" si="27"/>
        <v>10.448913042082545</v>
      </c>
      <c r="E315" s="17">
        <f t="shared" ca="1" si="26"/>
        <v>5.2244565210412722E-2</v>
      </c>
      <c r="F315" s="39">
        <f>-$O$10</f>
        <v>-2000</v>
      </c>
      <c r="G315" s="34">
        <f ca="1">IF(B315=12,IFERROR(OFFSET($N$25,MATCH($S$4+C315,$N$26:$N$141,0),MATCH($S$5,$O$25:$P$25,0)),1),0)</f>
        <v>0</v>
      </c>
      <c r="H315" s="34">
        <f t="shared" ca="1" si="29"/>
        <v>3.0458845165275681E-4</v>
      </c>
      <c r="I315" s="35">
        <f ca="1">F315*H315/(1+$O$4/$O$6)^A315</f>
        <v>-0.12979688930946556</v>
      </c>
      <c r="J315" s="19">
        <f ca="1">D315+E315+F315*H315</f>
        <v>9.8919807039874446</v>
      </c>
      <c r="K315" s="36"/>
    </row>
    <row r="316" spans="1:11" x14ac:dyDescent="0.3">
      <c r="A316" s="1">
        <f t="shared" si="31"/>
        <v>311</v>
      </c>
      <c r="B316" s="9">
        <f t="shared" si="30"/>
        <v>11</v>
      </c>
      <c r="C316" s="1">
        <f t="shared" si="28"/>
        <v>26</v>
      </c>
      <c r="D316" s="19">
        <f t="shared" ca="1" si="27"/>
        <v>9.8919807039874446</v>
      </c>
      <c r="E316" s="17">
        <f t="shared" ca="1" si="26"/>
        <v>4.9459903519937225E-2</v>
      </c>
      <c r="F316" s="39">
        <f>-$O$10</f>
        <v>-2000</v>
      </c>
      <c r="G316" s="34">
        <f ca="1">IF(B316=12,IFERROR(OFFSET($N$25,MATCH($S$4+C316,$N$26:$N$141,0),MATCH($S$5,$O$25:$P$25,0)),1),0)</f>
        <v>0</v>
      </c>
      <c r="H316" s="34">
        <f t="shared" ca="1" si="29"/>
        <v>3.0458845165275681E-4</v>
      </c>
      <c r="I316" s="35">
        <f ca="1">F316*H316/(1+$O$4/$O$6)^A316</f>
        <v>-0.1291511336412593</v>
      </c>
      <c r="J316" s="19">
        <f ca="1">D316+E316+F316*H316</f>
        <v>9.3322637042018677</v>
      </c>
      <c r="K316" s="36"/>
    </row>
    <row r="317" spans="1:11" x14ac:dyDescent="0.3">
      <c r="A317" s="1">
        <f t="shared" si="31"/>
        <v>312</v>
      </c>
      <c r="B317" s="9">
        <f t="shared" si="30"/>
        <v>12</v>
      </c>
      <c r="C317" s="1">
        <f t="shared" si="28"/>
        <v>26</v>
      </c>
      <c r="D317" s="19">
        <f t="shared" ca="1" si="27"/>
        <v>9.3322637042018677</v>
      </c>
      <c r="E317" s="17">
        <f t="shared" ca="1" si="26"/>
        <v>4.666131852100934E-2</v>
      </c>
      <c r="F317" s="39">
        <f>-$O$10</f>
        <v>-2000</v>
      </c>
      <c r="G317" s="34">
        <f ca="1">IF(B317=12,IFERROR(OFFSET($N$25,MATCH($S$4+C317,$N$26:$N$141,0),MATCH($S$5,$O$25:$P$25,0)),1),0)</f>
        <v>0.4</v>
      </c>
      <c r="H317" s="34">
        <f t="shared" ca="1" si="29"/>
        <v>3.0458845165275681E-4</v>
      </c>
      <c r="I317" s="35">
        <f ca="1">F317*H317/(1+$O$4/$O$6)^A317</f>
        <v>-0.1285085906878202</v>
      </c>
      <c r="J317" s="19">
        <f ca="1">D317+E317+F317*H317</f>
        <v>8.769748119417363</v>
      </c>
      <c r="K317" s="36"/>
    </row>
    <row r="318" spans="1:11" x14ac:dyDescent="0.3">
      <c r="A318" s="1">
        <f t="shared" si="31"/>
        <v>313</v>
      </c>
      <c r="B318" s="9">
        <f t="shared" si="30"/>
        <v>1</v>
      </c>
      <c r="C318" s="1">
        <f t="shared" si="28"/>
        <v>27</v>
      </c>
      <c r="D318" s="19">
        <f t="shared" ca="1" si="27"/>
        <v>8.769748119417363</v>
      </c>
      <c r="E318" s="17">
        <f t="shared" ca="1" si="26"/>
        <v>4.3848740597086815E-2</v>
      </c>
      <c r="F318" s="39">
        <f>-$O$10</f>
        <v>-2000</v>
      </c>
      <c r="G318" s="34">
        <f ca="1">IF(B318=12,IFERROR(OFFSET($N$25,MATCH($S$4+C318,$N$26:$N$141,0),MATCH($S$5,$O$25:$P$25,0)),1),0)</f>
        <v>0</v>
      </c>
      <c r="H318" s="34">
        <f t="shared" ca="1" si="29"/>
        <v>1.8275307099165409E-4</v>
      </c>
      <c r="I318" s="35">
        <f ca="1">F318*H318/(1+$O$4/$O$6)^A318</f>
        <v>-7.6721546679295649E-2</v>
      </c>
      <c r="J318" s="19">
        <f ca="1">D318+E318+F318*H318</f>
        <v>8.4480907180311409</v>
      </c>
      <c r="K318" s="36"/>
    </row>
    <row r="319" spans="1:11" x14ac:dyDescent="0.3">
      <c r="A319" s="1">
        <f t="shared" si="31"/>
        <v>314</v>
      </c>
      <c r="B319" s="9">
        <f t="shared" si="30"/>
        <v>2</v>
      </c>
      <c r="C319" s="1">
        <f t="shared" si="28"/>
        <v>27</v>
      </c>
      <c r="D319" s="19">
        <f t="shared" ca="1" si="27"/>
        <v>8.4480907180311409</v>
      </c>
      <c r="E319" s="17">
        <f t="shared" ca="1" si="26"/>
        <v>4.2240453590155706E-2</v>
      </c>
      <c r="F319" s="39">
        <f>-$O$10</f>
        <v>-2000</v>
      </c>
      <c r="G319" s="34">
        <f ca="1">IF(B319=12,IFERROR(OFFSET($N$25,MATCH($S$4+C319,$N$26:$N$141,0),MATCH($S$5,$O$25:$P$25,0)),1),0)</f>
        <v>0</v>
      </c>
      <c r="H319" s="34">
        <f t="shared" ca="1" si="29"/>
        <v>1.8275307099165409E-4</v>
      </c>
      <c r="I319" s="35">
        <f ca="1">F319*H319/(1+$O$4/$O$6)^A319</f>
        <v>-7.6339847442085232E-2</v>
      </c>
      <c r="J319" s="19">
        <f ca="1">D319+E319+F319*H319</f>
        <v>8.1248250296379876</v>
      </c>
      <c r="K319" s="36"/>
    </row>
    <row r="320" spans="1:11" x14ac:dyDescent="0.3">
      <c r="A320" s="1">
        <f t="shared" si="31"/>
        <v>315</v>
      </c>
      <c r="B320" s="9">
        <f t="shared" si="30"/>
        <v>3</v>
      </c>
      <c r="C320" s="1">
        <f t="shared" si="28"/>
        <v>27</v>
      </c>
      <c r="D320" s="19">
        <f t="shared" ca="1" si="27"/>
        <v>8.1248250296379876</v>
      </c>
      <c r="E320" s="17">
        <f t="shared" ca="1" si="26"/>
        <v>4.0624125148189937E-2</v>
      </c>
      <c r="F320" s="39">
        <f>-$O$10</f>
        <v>-2000</v>
      </c>
      <c r="G320" s="34">
        <f ca="1">IF(B320=12,IFERROR(OFFSET($N$25,MATCH($S$4+C320,$N$26:$N$141,0),MATCH($S$5,$O$25:$P$25,0)),1),0)</f>
        <v>0</v>
      </c>
      <c r="H320" s="34">
        <f t="shared" ca="1" si="29"/>
        <v>1.8275307099165409E-4</v>
      </c>
      <c r="I320" s="35">
        <f ca="1">F320*H320/(1+$O$4/$O$6)^A320</f>
        <v>-7.5960047206054954E-2</v>
      </c>
      <c r="J320" s="19">
        <f ca="1">D320+E320+F320*H320</f>
        <v>7.7999430128028688</v>
      </c>
      <c r="K320" s="36"/>
    </row>
    <row r="321" spans="1:11" x14ac:dyDescent="0.3">
      <c r="A321" s="1">
        <f t="shared" si="31"/>
        <v>316</v>
      </c>
      <c r="B321" s="9">
        <f t="shared" si="30"/>
        <v>4</v>
      </c>
      <c r="C321" s="1">
        <f t="shared" si="28"/>
        <v>27</v>
      </c>
      <c r="D321" s="19">
        <f t="shared" ca="1" si="27"/>
        <v>7.7999430128028688</v>
      </c>
      <c r="E321" s="17">
        <f t="shared" ca="1" si="26"/>
        <v>3.8999715064014347E-2</v>
      </c>
      <c r="F321" s="39">
        <f>-$O$10</f>
        <v>-2000</v>
      </c>
      <c r="G321" s="34">
        <f ca="1">IF(B321=12,IFERROR(OFFSET($N$25,MATCH($S$4+C321,$N$26:$N$141,0),MATCH($S$5,$O$25:$P$25,0)),1),0)</f>
        <v>0</v>
      </c>
      <c r="H321" s="34">
        <f t="shared" ca="1" si="29"/>
        <v>1.8275307099165409E-4</v>
      </c>
      <c r="I321" s="35">
        <f ca="1">F321*H321/(1+$O$4/$O$6)^A321</f>
        <v>-7.5582136523437787E-2</v>
      </c>
      <c r="J321" s="19">
        <f ca="1">D321+E321+F321*H321</f>
        <v>7.473436585883575</v>
      </c>
      <c r="K321" s="36"/>
    </row>
    <row r="322" spans="1:11" x14ac:dyDescent="0.3">
      <c r="A322" s="1">
        <f t="shared" si="31"/>
        <v>317</v>
      </c>
      <c r="B322" s="9">
        <f t="shared" si="30"/>
        <v>5</v>
      </c>
      <c r="C322" s="1">
        <f t="shared" si="28"/>
        <v>27</v>
      </c>
      <c r="D322" s="19">
        <f t="shared" ca="1" si="27"/>
        <v>7.473436585883575</v>
      </c>
      <c r="E322" s="17">
        <f t="shared" ca="1" si="26"/>
        <v>3.7367182929417875E-2</v>
      </c>
      <c r="F322" s="39">
        <f>-$O$10</f>
        <v>-2000</v>
      </c>
      <c r="G322" s="34">
        <f ca="1">IF(B322=12,IFERROR(OFFSET($N$25,MATCH($S$4+C322,$N$26:$N$141,0),MATCH($S$5,$O$25:$P$25,0)),1),0)</f>
        <v>0</v>
      </c>
      <c r="H322" s="34">
        <f t="shared" ca="1" si="29"/>
        <v>1.8275307099165409E-4</v>
      </c>
      <c r="I322" s="35">
        <f ca="1">F322*H322/(1+$O$4/$O$6)^A322</f>
        <v>-7.520610599347044E-2</v>
      </c>
      <c r="J322" s="19">
        <f ca="1">D322+E322+F322*H322</f>
        <v>7.1452976268296844</v>
      </c>
      <c r="K322" s="36"/>
    </row>
    <row r="323" spans="1:11" x14ac:dyDescent="0.3">
      <c r="A323" s="1">
        <f t="shared" si="31"/>
        <v>318</v>
      </c>
      <c r="B323" s="9">
        <f t="shared" si="30"/>
        <v>6</v>
      </c>
      <c r="C323" s="1">
        <f t="shared" si="28"/>
        <v>27</v>
      </c>
      <c r="D323" s="19">
        <f t="shared" ca="1" si="27"/>
        <v>7.1452976268296844</v>
      </c>
      <c r="E323" s="17">
        <f t="shared" ca="1" si="26"/>
        <v>3.5726488134148422E-2</v>
      </c>
      <c r="F323" s="39">
        <f>-$O$10</f>
        <v>-2000</v>
      </c>
      <c r="G323" s="34">
        <f ca="1">IF(B323=12,IFERROR(OFFSET($N$25,MATCH($S$4+C323,$N$26:$N$141,0),MATCH($S$5,$O$25:$P$25,0)),1),0)</f>
        <v>0</v>
      </c>
      <c r="H323" s="34">
        <f t="shared" ca="1" si="29"/>
        <v>1.8275307099165409E-4</v>
      </c>
      <c r="I323" s="35">
        <f ca="1">F323*H323/(1+$O$4/$O$6)^A323</f>
        <v>-7.4831946262159652E-2</v>
      </c>
      <c r="J323" s="19">
        <f ca="1">D323+E323+F323*H323</f>
        <v>6.8155179729805244</v>
      </c>
      <c r="K323" s="36"/>
    </row>
    <row r="324" spans="1:11" x14ac:dyDescent="0.3">
      <c r="A324" s="1">
        <f t="shared" si="31"/>
        <v>319</v>
      </c>
      <c r="B324" s="9">
        <f t="shared" si="30"/>
        <v>7</v>
      </c>
      <c r="C324" s="1">
        <f t="shared" si="28"/>
        <v>27</v>
      </c>
      <c r="D324" s="19">
        <f t="shared" ca="1" si="27"/>
        <v>6.8155179729805244</v>
      </c>
      <c r="E324" s="17">
        <f t="shared" ca="1" si="26"/>
        <v>3.407758986490262E-2</v>
      </c>
      <c r="F324" s="39">
        <f>-$O$10</f>
        <v>-2000</v>
      </c>
      <c r="G324" s="34">
        <f ca="1">IF(B324=12,IFERROR(OFFSET($N$25,MATCH($S$4+C324,$N$26:$N$141,0),MATCH($S$5,$O$25:$P$25,0)),1),0)</f>
        <v>0</v>
      </c>
      <c r="H324" s="34">
        <f t="shared" ca="1" si="29"/>
        <v>1.8275307099165409E-4</v>
      </c>
      <c r="I324" s="35">
        <f ca="1">F324*H324/(1+$O$4/$O$6)^A324</f>
        <v>-7.4459648022049421E-2</v>
      </c>
      <c r="J324" s="19">
        <f ca="1">D324+E324+F324*H324</f>
        <v>6.4840894208621185</v>
      </c>
      <c r="K324" s="36"/>
    </row>
    <row r="325" spans="1:11" x14ac:dyDescent="0.3">
      <c r="A325" s="1">
        <f t="shared" si="31"/>
        <v>320</v>
      </c>
      <c r="B325" s="9">
        <f t="shared" si="30"/>
        <v>8</v>
      </c>
      <c r="C325" s="1">
        <f t="shared" si="28"/>
        <v>27</v>
      </c>
      <c r="D325" s="19">
        <f t="shared" ca="1" si="27"/>
        <v>6.4840894208621185</v>
      </c>
      <c r="E325" s="17">
        <f t="shared" ca="1" si="26"/>
        <v>3.2420447104310593E-2</v>
      </c>
      <c r="F325" s="39">
        <f>-$O$10</f>
        <v>-2000</v>
      </c>
      <c r="G325" s="34">
        <f ca="1">IF(B325=12,IFERROR(OFFSET($N$25,MATCH($S$4+C325,$N$26:$N$141,0),MATCH($S$5,$O$25:$P$25,0)),1),0)</f>
        <v>0</v>
      </c>
      <c r="H325" s="34">
        <f t="shared" ca="1" si="29"/>
        <v>1.8275307099165409E-4</v>
      </c>
      <c r="I325" s="35">
        <f ca="1">F325*H325/(1+$O$4/$O$6)^A325</f>
        <v>-7.4089202011989486E-2</v>
      </c>
      <c r="J325" s="19">
        <f ca="1">D325+E325+F325*H325</f>
        <v>6.151003725983121</v>
      </c>
      <c r="K325" s="36"/>
    </row>
    <row r="326" spans="1:11" x14ac:dyDescent="0.3">
      <c r="A326" s="1">
        <f t="shared" si="31"/>
        <v>321</v>
      </c>
      <c r="B326" s="9">
        <f t="shared" si="30"/>
        <v>9</v>
      </c>
      <c r="C326" s="1">
        <f t="shared" si="28"/>
        <v>27</v>
      </c>
      <c r="D326" s="19">
        <f t="shared" ca="1" si="27"/>
        <v>6.151003725983121</v>
      </c>
      <c r="E326" s="17">
        <f t="shared" ca="1" si="26"/>
        <v>3.0755018629915604E-2</v>
      </c>
      <c r="F326" s="39">
        <f>-$O$10</f>
        <v>-2000</v>
      </c>
      <c r="G326" s="34">
        <f ca="1">IF(B326=12,IFERROR(OFFSET($N$25,MATCH($S$4+C326,$N$26:$N$141,0),MATCH($S$5,$O$25:$P$25,0)),1),0)</f>
        <v>0</v>
      </c>
      <c r="H326" s="34">
        <f t="shared" ca="1" si="29"/>
        <v>1.8275307099165409E-4</v>
      </c>
      <c r="I326" s="35">
        <f ca="1">F326*H326/(1+$O$4/$O$6)^A326</f>
        <v>-7.3720599016904961E-2</v>
      </c>
      <c r="J326" s="19">
        <f ca="1">D326+E326+F326*H326</f>
        <v>5.8162526026297279</v>
      </c>
      <c r="K326" s="36"/>
    </row>
    <row r="327" spans="1:11" x14ac:dyDescent="0.3">
      <c r="A327" s="1">
        <f t="shared" si="31"/>
        <v>322</v>
      </c>
      <c r="B327" s="9">
        <f t="shared" si="30"/>
        <v>10</v>
      </c>
      <c r="C327" s="1">
        <f t="shared" si="28"/>
        <v>27</v>
      </c>
      <c r="D327" s="19">
        <f t="shared" ca="1" si="27"/>
        <v>5.8162526026297279</v>
      </c>
      <c r="E327" s="17">
        <f t="shared" ref="E327:E390" ca="1" si="32">D327*($O$4/$O$6)</f>
        <v>2.9081263013148641E-2</v>
      </c>
      <c r="F327" s="39">
        <f>-$O$10</f>
        <v>-2000</v>
      </c>
      <c r="G327" s="34">
        <f ca="1">IF(B327=12,IFERROR(OFFSET($N$25,MATCH($S$4+C327,$N$26:$N$141,0),MATCH($S$5,$O$25:$P$25,0)),1),0)</f>
        <v>0</v>
      </c>
      <c r="H327" s="34">
        <f t="shared" ca="1" si="29"/>
        <v>1.8275307099165409E-4</v>
      </c>
      <c r="I327" s="35">
        <f ca="1">F327*H327/(1+$O$4/$O$6)^A327</f>
        <v>-7.3353829867567139E-2</v>
      </c>
      <c r="J327" s="19">
        <f ca="1">D327+E327+F327*H327</f>
        <v>5.4798277236595681</v>
      </c>
      <c r="K327" s="36"/>
    </row>
    <row r="328" spans="1:11" x14ac:dyDescent="0.3">
      <c r="A328" s="1">
        <f t="shared" si="31"/>
        <v>323</v>
      </c>
      <c r="B328" s="9">
        <f t="shared" si="30"/>
        <v>11</v>
      </c>
      <c r="C328" s="1">
        <f t="shared" si="28"/>
        <v>27</v>
      </c>
      <c r="D328" s="19">
        <f t="shared" ref="D328:D365" ca="1" si="33">J327</f>
        <v>5.4798277236595681</v>
      </c>
      <c r="E328" s="17">
        <f t="shared" ca="1" si="32"/>
        <v>2.739913861829784E-2</v>
      </c>
      <c r="F328" s="39">
        <f>-$O$10</f>
        <v>-2000</v>
      </c>
      <c r="G328" s="34">
        <f ca="1">IF(B328=12,IFERROR(OFFSET($N$25,MATCH($S$4+C328,$N$26:$N$141,0),MATCH($S$5,$O$25:$P$25,0)),1),0)</f>
        <v>0</v>
      </c>
      <c r="H328" s="34">
        <f t="shared" ca="1" si="29"/>
        <v>1.8275307099165409E-4</v>
      </c>
      <c r="I328" s="35">
        <f ca="1">F328*H328/(1+$O$4/$O$6)^A328</f>
        <v>-7.2988885440365331E-2</v>
      </c>
      <c r="J328" s="19">
        <f ca="1">D328+E328+F328*H328</f>
        <v>5.1417207202945576</v>
      </c>
      <c r="K328" s="36"/>
    </row>
    <row r="329" spans="1:11" x14ac:dyDescent="0.3">
      <c r="A329" s="1">
        <f t="shared" si="31"/>
        <v>324</v>
      </c>
      <c r="B329" s="9">
        <f t="shared" si="30"/>
        <v>12</v>
      </c>
      <c r="C329" s="1">
        <f t="shared" si="28"/>
        <v>27</v>
      </c>
      <c r="D329" s="19">
        <f t="shared" ca="1" si="33"/>
        <v>5.1417207202945576</v>
      </c>
      <c r="E329" s="17">
        <f t="shared" ca="1" si="32"/>
        <v>2.5708603601472788E-2</v>
      </c>
      <c r="F329" s="39">
        <f>-$O$10</f>
        <v>-2000</v>
      </c>
      <c r="G329" s="34">
        <f ca="1">IF(B329=12,IFERROR(OFFSET($N$25,MATCH($S$4+C329,$N$26:$N$141,0),MATCH($S$5,$O$25:$P$25,0)),1),0)</f>
        <v>0.4</v>
      </c>
      <c r="H329" s="34">
        <f t="shared" ca="1" si="29"/>
        <v>1.8275307099165409E-4</v>
      </c>
      <c r="I329" s="35">
        <f ca="1">F329*H329/(1+$O$4/$O$6)^A329</f>
        <v>-7.2625756657079946E-2</v>
      </c>
      <c r="J329" s="19">
        <f ca="1">D329+E329+F329*H329</f>
        <v>4.8019231819127217</v>
      </c>
      <c r="K329" s="36"/>
    </row>
    <row r="330" spans="1:11" x14ac:dyDescent="0.3">
      <c r="A330" s="1">
        <f t="shared" si="31"/>
        <v>325</v>
      </c>
      <c r="B330" s="9">
        <f t="shared" si="30"/>
        <v>1</v>
      </c>
      <c r="C330" s="1">
        <f t="shared" si="28"/>
        <v>28</v>
      </c>
      <c r="D330" s="19">
        <f t="shared" ca="1" si="33"/>
        <v>4.8019231819127217</v>
      </c>
      <c r="E330" s="17">
        <f t="shared" ca="1" si="32"/>
        <v>2.400961590956361E-2</v>
      </c>
      <c r="F330" s="39">
        <f>-$O$10</f>
        <v>-2000</v>
      </c>
      <c r="G330" s="34">
        <f ca="1">IF(B330=12,IFERROR(OFFSET($N$25,MATCH($S$4+C330,$N$26:$N$141,0),MATCH($S$5,$O$25:$P$25,0)),1),0)</f>
        <v>0</v>
      </c>
      <c r="H330" s="34">
        <f t="shared" ca="1" si="29"/>
        <v>1.0965184259499245E-4</v>
      </c>
      <c r="I330" s="35">
        <f ca="1">F330*H330/(1+$O$4/$O$6)^A330</f>
        <v>-4.3358660690794006E-2</v>
      </c>
      <c r="J330" s="19">
        <f ca="1">D330+E330+F330*H330</f>
        <v>4.6066291126323007</v>
      </c>
      <c r="K330" s="36"/>
    </row>
    <row r="331" spans="1:11" x14ac:dyDescent="0.3">
      <c r="A331" s="1">
        <f t="shared" si="31"/>
        <v>326</v>
      </c>
      <c r="B331" s="9">
        <f t="shared" si="30"/>
        <v>2</v>
      </c>
      <c r="C331" s="1">
        <f t="shared" si="28"/>
        <v>28</v>
      </c>
      <c r="D331" s="19">
        <f t="shared" ca="1" si="33"/>
        <v>4.6066291126323007</v>
      </c>
      <c r="E331" s="17">
        <f t="shared" ca="1" si="32"/>
        <v>2.3033145563161505E-2</v>
      </c>
      <c r="F331" s="39">
        <f>-$O$10</f>
        <v>-2000</v>
      </c>
      <c r="G331" s="34">
        <f ca="1">IF(B331=12,IFERROR(OFFSET($N$25,MATCH($S$4+C331,$N$26:$N$141,0),MATCH($S$5,$O$25:$P$25,0)),1),0)</f>
        <v>0</v>
      </c>
      <c r="H331" s="34">
        <f t="shared" ca="1" si="29"/>
        <v>1.0965184259499245E-4</v>
      </c>
      <c r="I331" s="35">
        <f ca="1">F331*H331/(1+$O$4/$O$6)^A331</f>
        <v>-4.3142945960989068E-2</v>
      </c>
      <c r="J331" s="19">
        <f ca="1">D331+E331+F331*H331</f>
        <v>4.4103585730054773</v>
      </c>
      <c r="K331" s="36"/>
    </row>
    <row r="332" spans="1:11" x14ac:dyDescent="0.3">
      <c r="A332" s="1">
        <f t="shared" si="31"/>
        <v>327</v>
      </c>
      <c r="B332" s="9">
        <f t="shared" si="30"/>
        <v>3</v>
      </c>
      <c r="C332" s="1">
        <f t="shared" si="28"/>
        <v>28</v>
      </c>
      <c r="D332" s="19">
        <f t="shared" ca="1" si="33"/>
        <v>4.4103585730054773</v>
      </c>
      <c r="E332" s="17">
        <f t="shared" ca="1" si="32"/>
        <v>2.2051792865027387E-2</v>
      </c>
      <c r="F332" s="39">
        <f>-$O$10</f>
        <v>-2000</v>
      </c>
      <c r="G332" s="34">
        <f ca="1">IF(B332=12,IFERROR(OFFSET($N$25,MATCH($S$4+C332,$N$26:$N$141,0),MATCH($S$5,$O$25:$P$25,0)),1),0)</f>
        <v>0</v>
      </c>
      <c r="H332" s="34">
        <f t="shared" ca="1" si="29"/>
        <v>1.0965184259499245E-4</v>
      </c>
      <c r="I332" s="35">
        <f ca="1">F332*H332/(1+$O$4/$O$6)^A332</f>
        <v>-4.2928304438795091E-2</v>
      </c>
      <c r="J332" s="19">
        <f ca="1">D332+E332+F332*H332</f>
        <v>4.2131066806805197</v>
      </c>
      <c r="K332" s="36"/>
    </row>
    <row r="333" spans="1:11" x14ac:dyDescent="0.3">
      <c r="A333" s="1">
        <f t="shared" si="31"/>
        <v>328</v>
      </c>
      <c r="B333" s="9">
        <f t="shared" si="30"/>
        <v>4</v>
      </c>
      <c r="C333" s="1">
        <f t="shared" si="28"/>
        <v>28</v>
      </c>
      <c r="D333" s="19">
        <f t="shared" ca="1" si="33"/>
        <v>4.2131066806805197</v>
      </c>
      <c r="E333" s="17">
        <f t="shared" ca="1" si="32"/>
        <v>2.10655334034026E-2</v>
      </c>
      <c r="F333" s="39">
        <f>-$O$10</f>
        <v>-2000</v>
      </c>
      <c r="G333" s="34">
        <f ca="1">IF(B333=12,IFERROR(OFFSET($N$25,MATCH($S$4+C333,$N$26:$N$141,0),MATCH($S$5,$O$25:$P$25,0)),1),0)</f>
        <v>0</v>
      </c>
      <c r="H333" s="34">
        <f t="shared" ca="1" si="29"/>
        <v>1.0965184259499245E-4</v>
      </c>
      <c r="I333" s="35">
        <f ca="1">F333*H333/(1+$O$4/$O$6)^A333</f>
        <v>-4.2714730784870744E-2</v>
      </c>
      <c r="J333" s="19">
        <f ca="1">D333+E333+F333*H333</f>
        <v>4.0148685288939374</v>
      </c>
      <c r="K333" s="36"/>
    </row>
    <row r="334" spans="1:11" x14ac:dyDescent="0.3">
      <c r="A334" s="1">
        <f t="shared" si="31"/>
        <v>329</v>
      </c>
      <c r="B334" s="9">
        <f t="shared" si="30"/>
        <v>5</v>
      </c>
      <c r="C334" s="1">
        <f t="shared" si="28"/>
        <v>28</v>
      </c>
      <c r="D334" s="19">
        <f t="shared" ca="1" si="33"/>
        <v>4.0148685288939374</v>
      </c>
      <c r="E334" s="17">
        <f t="shared" ca="1" si="32"/>
        <v>2.0074342644469688E-2</v>
      </c>
      <c r="F334" s="39">
        <f>-$O$10</f>
        <v>-2000</v>
      </c>
      <c r="G334" s="34">
        <f ca="1">IF(B334=12,IFERROR(OFFSET($N$25,MATCH($S$4+C334,$N$26:$N$141,0),MATCH($S$5,$O$25:$P$25,0)),1),0)</f>
        <v>0</v>
      </c>
      <c r="H334" s="34">
        <f t="shared" ca="1" si="29"/>
        <v>1.0965184259499245E-4</v>
      </c>
      <c r="I334" s="35">
        <f ca="1">F334*H334/(1+$O$4/$O$6)^A334</f>
        <v>-4.2502219686438553E-2</v>
      </c>
      <c r="J334" s="19">
        <f ca="1">D334+E334+F334*H334</f>
        <v>3.815639186348422</v>
      </c>
      <c r="K334" s="36"/>
    </row>
    <row r="335" spans="1:11" x14ac:dyDescent="0.3">
      <c r="A335" s="1">
        <f t="shared" si="31"/>
        <v>330</v>
      </c>
      <c r="B335" s="9">
        <f t="shared" si="30"/>
        <v>6</v>
      </c>
      <c r="C335" s="1">
        <f t="shared" si="28"/>
        <v>28</v>
      </c>
      <c r="D335" s="19">
        <f t="shared" ca="1" si="33"/>
        <v>3.815639186348422</v>
      </c>
      <c r="E335" s="17">
        <f t="shared" ca="1" si="32"/>
        <v>1.907819593174211E-2</v>
      </c>
      <c r="F335" s="39">
        <f>-$O$10</f>
        <v>-2000</v>
      </c>
      <c r="G335" s="34">
        <f ca="1">IF(B335=12,IFERROR(OFFSET($N$25,MATCH($S$4+C335,$N$26:$N$141,0),MATCH($S$5,$O$25:$P$25,0)),1),0)</f>
        <v>0</v>
      </c>
      <c r="H335" s="34">
        <f t="shared" ca="1" si="29"/>
        <v>1.0965184259499245E-4</v>
      </c>
      <c r="I335" s="35">
        <f ca="1">F335*H335/(1+$O$4/$O$6)^A335</f>
        <v>-4.2290765857152801E-2</v>
      </c>
      <c r="J335" s="19">
        <f ca="1">D335+E335+F335*H335</f>
        <v>3.6154136970901796</v>
      </c>
      <c r="K335" s="36"/>
    </row>
    <row r="336" spans="1:11" x14ac:dyDescent="0.3">
      <c r="A336" s="1">
        <f t="shared" si="31"/>
        <v>331</v>
      </c>
      <c r="B336" s="9">
        <f t="shared" si="30"/>
        <v>7</v>
      </c>
      <c r="C336" s="1">
        <f t="shared" si="28"/>
        <v>28</v>
      </c>
      <c r="D336" s="19">
        <f t="shared" ca="1" si="33"/>
        <v>3.6154136970901796</v>
      </c>
      <c r="E336" s="17">
        <f t="shared" ca="1" si="32"/>
        <v>1.80770684854509E-2</v>
      </c>
      <c r="F336" s="39">
        <f>-$O$10</f>
        <v>-2000</v>
      </c>
      <c r="G336" s="34">
        <f ca="1">IF(B336=12,IFERROR(OFFSET($N$25,MATCH($S$4+C336,$N$26:$N$141,0),MATCH($S$5,$O$25:$P$25,0)),1),0)</f>
        <v>0</v>
      </c>
      <c r="H336" s="34">
        <f t="shared" ca="1" si="29"/>
        <v>1.0965184259499245E-4</v>
      </c>
      <c r="I336" s="35">
        <f ca="1">F336*H336/(1+$O$4/$O$6)^A336</f>
        <v>-4.2080364036967965E-2</v>
      </c>
      <c r="J336" s="19">
        <f ca="1">D336+E336+F336*H336</f>
        <v>3.4141870803856458</v>
      </c>
      <c r="K336" s="36"/>
    </row>
    <row r="337" spans="1:11" x14ac:dyDescent="0.3">
      <c r="A337" s="1">
        <f t="shared" si="31"/>
        <v>332</v>
      </c>
      <c r="B337" s="9">
        <f t="shared" si="30"/>
        <v>8</v>
      </c>
      <c r="C337" s="1">
        <f t="shared" si="28"/>
        <v>28</v>
      </c>
      <c r="D337" s="19">
        <f t="shared" ca="1" si="33"/>
        <v>3.4141870803856458</v>
      </c>
      <c r="E337" s="17">
        <f t="shared" ca="1" si="32"/>
        <v>1.7070935401928229E-2</v>
      </c>
      <c r="F337" s="39">
        <f>-$O$10</f>
        <v>-2000</v>
      </c>
      <c r="G337" s="34">
        <f ca="1">IF(B337=12,IFERROR(OFFSET($N$25,MATCH($S$4+C337,$N$26:$N$141,0),MATCH($S$5,$O$25:$P$25,0)),1),0)</f>
        <v>0</v>
      </c>
      <c r="H337" s="34">
        <f t="shared" ca="1" si="29"/>
        <v>1.0965184259499245E-4</v>
      </c>
      <c r="I337" s="35">
        <f ca="1">F337*H337/(1+$O$4/$O$6)^A337</f>
        <v>-4.1871008992007935E-2</v>
      </c>
      <c r="J337" s="19">
        <f ca="1">D337+E337+F337*H337</f>
        <v>3.2119543305975893</v>
      </c>
      <c r="K337" s="36"/>
    </row>
    <row r="338" spans="1:11" x14ac:dyDescent="0.3">
      <c r="A338" s="1">
        <f t="shared" si="31"/>
        <v>333</v>
      </c>
      <c r="B338" s="9">
        <f t="shared" si="30"/>
        <v>9</v>
      </c>
      <c r="C338" s="1">
        <f t="shared" ref="C338:C401" si="34">C326+1</f>
        <v>28</v>
      </c>
      <c r="D338" s="19">
        <f t="shared" ca="1" si="33"/>
        <v>3.2119543305975893</v>
      </c>
      <c r="E338" s="17">
        <f t="shared" ca="1" si="32"/>
        <v>1.6059771652987945E-2</v>
      </c>
      <c r="F338" s="39">
        <f>-$O$10</f>
        <v>-2000</v>
      </c>
      <c r="G338" s="34">
        <f ca="1">IF(B338=12,IFERROR(OFFSET($N$25,MATCH($S$4+C338,$N$26:$N$141,0),MATCH($S$5,$O$25:$P$25,0)),1),0)</f>
        <v>0</v>
      </c>
      <c r="H338" s="34">
        <f t="shared" ref="H338:H401" ca="1" si="35">H337*(1-G337)</f>
        <v>1.0965184259499245E-4</v>
      </c>
      <c r="I338" s="35">
        <f ca="1">F338*H338/(1+$O$4/$O$6)^A338</f>
        <v>-4.1662695514435764E-2</v>
      </c>
      <c r="J338" s="19">
        <f ca="1">D338+E338+F338*H338</f>
        <v>3.0087104170605925</v>
      </c>
      <c r="K338" s="36"/>
    </row>
    <row r="339" spans="1:11" x14ac:dyDescent="0.3">
      <c r="A339" s="1">
        <f t="shared" si="31"/>
        <v>334</v>
      </c>
      <c r="B339" s="9">
        <f t="shared" ref="B339:B402" si="36">B327</f>
        <v>10</v>
      </c>
      <c r="C339" s="1">
        <f t="shared" si="34"/>
        <v>28</v>
      </c>
      <c r="D339" s="19">
        <f t="shared" ca="1" si="33"/>
        <v>3.0087104170605925</v>
      </c>
      <c r="E339" s="17">
        <f t="shared" ca="1" si="32"/>
        <v>1.5043552085302963E-2</v>
      </c>
      <c r="F339" s="39">
        <f>-$O$10</f>
        <v>-2000</v>
      </c>
      <c r="G339" s="34">
        <f ca="1">IF(B339=12,IFERROR(OFFSET($N$25,MATCH($S$4+C339,$N$26:$N$141,0),MATCH($S$5,$O$25:$P$25,0)),1),0)</f>
        <v>0</v>
      </c>
      <c r="H339" s="34">
        <f t="shared" ca="1" si="35"/>
        <v>1.0965184259499245E-4</v>
      </c>
      <c r="I339" s="35">
        <f ca="1">F339*H339/(1+$O$4/$O$6)^A339</f>
        <v>-4.1455418422324149E-2</v>
      </c>
      <c r="J339" s="19">
        <f ca="1">D339+E339+F339*H339</f>
        <v>2.8044502839559109</v>
      </c>
      <c r="K339" s="36"/>
    </row>
    <row r="340" spans="1:11" x14ac:dyDescent="0.3">
      <c r="A340" s="1">
        <f t="shared" si="31"/>
        <v>335</v>
      </c>
      <c r="B340" s="9">
        <f t="shared" si="36"/>
        <v>11</v>
      </c>
      <c r="C340" s="1">
        <f t="shared" si="34"/>
        <v>28</v>
      </c>
      <c r="D340" s="19">
        <f t="shared" ca="1" si="33"/>
        <v>2.8044502839559109</v>
      </c>
      <c r="E340" s="17">
        <f t="shared" ca="1" si="32"/>
        <v>1.4022251419779554E-2</v>
      </c>
      <c r="F340" s="39">
        <f>-$O$10</f>
        <v>-2000</v>
      </c>
      <c r="G340" s="34">
        <f ca="1">IF(B340=12,IFERROR(OFFSET($N$25,MATCH($S$4+C340,$N$26:$N$141,0),MATCH($S$5,$O$25:$P$25,0)),1),0)</f>
        <v>0</v>
      </c>
      <c r="H340" s="34">
        <f t="shared" ca="1" si="35"/>
        <v>1.0965184259499245E-4</v>
      </c>
      <c r="I340" s="35">
        <f ca="1">F340*H340/(1+$O$4/$O$6)^A340</f>
        <v>-4.1249172559526523E-2</v>
      </c>
      <c r="J340" s="19">
        <f ca="1">D340+E340+F340*H340</f>
        <v>2.5991688501857055</v>
      </c>
      <c r="K340" s="36"/>
    </row>
    <row r="341" spans="1:11" x14ac:dyDescent="0.3">
      <c r="A341" s="1">
        <f t="shared" si="31"/>
        <v>336</v>
      </c>
      <c r="B341" s="9">
        <f t="shared" si="36"/>
        <v>12</v>
      </c>
      <c r="C341" s="1">
        <f t="shared" si="34"/>
        <v>28</v>
      </c>
      <c r="D341" s="19">
        <f t="shared" ca="1" si="33"/>
        <v>2.5991688501857055</v>
      </c>
      <c r="E341" s="17">
        <f t="shared" ca="1" si="32"/>
        <v>1.2995844250928527E-2</v>
      </c>
      <c r="F341" s="39">
        <f>-$O$10</f>
        <v>-2000</v>
      </c>
      <c r="G341" s="34">
        <f ca="1">IF(B341=12,IFERROR(OFFSET($N$25,MATCH($S$4+C341,$N$26:$N$141,0),MATCH($S$5,$O$25:$P$25,0)),1),0)</f>
        <v>0.4</v>
      </c>
      <c r="H341" s="34">
        <f t="shared" ca="1" si="35"/>
        <v>1.0965184259499245E-4</v>
      </c>
      <c r="I341" s="35">
        <f ca="1">F341*H341/(1+$O$4/$O$6)^A341</f>
        <v>-4.1043952795548788E-2</v>
      </c>
      <c r="J341" s="19">
        <f ca="1">D341+E341+F341*H341</f>
        <v>2.3928610092466491</v>
      </c>
      <c r="K341" s="36"/>
    </row>
    <row r="342" spans="1:11" x14ac:dyDescent="0.3">
      <c r="A342" s="1">
        <f t="shared" si="31"/>
        <v>337</v>
      </c>
      <c r="B342" s="9">
        <f t="shared" si="36"/>
        <v>1</v>
      </c>
      <c r="C342" s="1">
        <f t="shared" si="34"/>
        <v>29</v>
      </c>
      <c r="D342" s="19">
        <f t="shared" ca="1" si="33"/>
        <v>2.3928610092466491</v>
      </c>
      <c r="E342" s="17">
        <f t="shared" ca="1" si="32"/>
        <v>1.1964305046233246E-2</v>
      </c>
      <c r="F342" s="39">
        <f>-$O$10</f>
        <v>-2000</v>
      </c>
      <c r="G342" s="34">
        <f ca="1">IF(B342=12,IFERROR(OFFSET($N$25,MATCH($S$4+C342,$N$26:$N$141,0),MATCH($S$5,$O$25:$P$25,0)),1),0)</f>
        <v>0</v>
      </c>
      <c r="H342" s="34">
        <f t="shared" ca="1" si="35"/>
        <v>6.5791105556995471E-5</v>
      </c>
      <c r="I342" s="35">
        <f ca="1">F342*H342/(1+$O$4/$O$6)^A342</f>
        <v>-2.4503852415253009E-2</v>
      </c>
      <c r="J342" s="19">
        <f ca="1">D342+E342+F342*H342</f>
        <v>2.2732431031788911</v>
      </c>
      <c r="K342" s="36"/>
    </row>
    <row r="343" spans="1:11" x14ac:dyDescent="0.3">
      <c r="A343" s="1">
        <f t="shared" ref="A343:A406" si="37">A342+1</f>
        <v>338</v>
      </c>
      <c r="B343" s="9">
        <f t="shared" si="36"/>
        <v>2</v>
      </c>
      <c r="C343" s="1">
        <f t="shared" si="34"/>
        <v>29</v>
      </c>
      <c r="D343" s="19">
        <f t="shared" ca="1" si="33"/>
        <v>2.2732431031788911</v>
      </c>
      <c r="E343" s="17">
        <f t="shared" ca="1" si="32"/>
        <v>1.1366215515894456E-2</v>
      </c>
      <c r="F343" s="39">
        <f>-$O$10</f>
        <v>-2000</v>
      </c>
      <c r="G343" s="34">
        <f ca="1">IF(B343=12,IFERROR(OFFSET($N$25,MATCH($S$4+C343,$N$26:$N$141,0),MATCH($S$5,$O$25:$P$25,0)),1),0)</f>
        <v>0</v>
      </c>
      <c r="H343" s="34">
        <f t="shared" ca="1" si="35"/>
        <v>6.5791105556995471E-5</v>
      </c>
      <c r="I343" s="35">
        <f ca="1">F343*H343/(1+$O$4/$O$6)^A343</f>
        <v>-2.4381942701744291E-2</v>
      </c>
      <c r="J343" s="19">
        <f ca="1">D343+E343+F343*H343</f>
        <v>2.1530271075807947</v>
      </c>
      <c r="K343" s="36"/>
    </row>
    <row r="344" spans="1:11" x14ac:dyDescent="0.3">
      <c r="A344" s="1">
        <f t="shared" si="37"/>
        <v>339</v>
      </c>
      <c r="B344" s="9">
        <f t="shared" si="36"/>
        <v>3</v>
      </c>
      <c r="C344" s="1">
        <f t="shared" si="34"/>
        <v>29</v>
      </c>
      <c r="D344" s="19">
        <f t="shared" ca="1" si="33"/>
        <v>2.1530271075807947</v>
      </c>
      <c r="E344" s="17">
        <f t="shared" ca="1" si="32"/>
        <v>1.0765135537903973E-2</v>
      </c>
      <c r="F344" s="39">
        <f>-$O$10</f>
        <v>-2000</v>
      </c>
      <c r="G344" s="34">
        <f ca="1">IF(B344=12,IFERROR(OFFSET($N$25,MATCH($S$4+C344,$N$26:$N$141,0),MATCH($S$5,$O$25:$P$25,0)),1),0)</f>
        <v>0</v>
      </c>
      <c r="H344" s="34">
        <f t="shared" ca="1" si="35"/>
        <v>6.5791105556995471E-5</v>
      </c>
      <c r="I344" s="35">
        <f ca="1">F344*H344/(1+$O$4/$O$6)^A344</f>
        <v>-2.4260639504223178E-2</v>
      </c>
      <c r="J344" s="19">
        <f ca="1">D344+E344+F344*H344</f>
        <v>2.0322100320047078</v>
      </c>
      <c r="K344" s="36"/>
    </row>
    <row r="345" spans="1:11" x14ac:dyDescent="0.3">
      <c r="A345" s="1">
        <f t="shared" si="37"/>
        <v>340</v>
      </c>
      <c r="B345" s="9">
        <f t="shared" si="36"/>
        <v>4</v>
      </c>
      <c r="C345" s="1">
        <f t="shared" si="34"/>
        <v>29</v>
      </c>
      <c r="D345" s="19">
        <f t="shared" ca="1" si="33"/>
        <v>2.0322100320047078</v>
      </c>
      <c r="E345" s="17">
        <f t="shared" ca="1" si="32"/>
        <v>1.0161050160023539E-2</v>
      </c>
      <c r="F345" s="39">
        <f>-$O$10</f>
        <v>-2000</v>
      </c>
      <c r="G345" s="34">
        <f ca="1">IF(B345=12,IFERROR(OFFSET($N$25,MATCH($S$4+C345,$N$26:$N$141,0),MATCH($S$5,$O$25:$P$25,0)),1),0)</f>
        <v>0</v>
      </c>
      <c r="H345" s="34">
        <f t="shared" ca="1" si="35"/>
        <v>6.5791105556995471E-5</v>
      </c>
      <c r="I345" s="35">
        <f ca="1">F345*H345/(1+$O$4/$O$6)^A345</f>
        <v>-2.4139939805197196E-2</v>
      </c>
      <c r="J345" s="19">
        <f ca="1">D345+E345+F345*H345</f>
        <v>1.9107888710507401</v>
      </c>
      <c r="K345" s="36"/>
    </row>
    <row r="346" spans="1:11" x14ac:dyDescent="0.3">
      <c r="A346" s="1">
        <f t="shared" si="37"/>
        <v>341</v>
      </c>
      <c r="B346" s="9">
        <f t="shared" si="36"/>
        <v>5</v>
      </c>
      <c r="C346" s="1">
        <f t="shared" si="34"/>
        <v>29</v>
      </c>
      <c r="D346" s="19">
        <f t="shared" ca="1" si="33"/>
        <v>1.9107888710507401</v>
      </c>
      <c r="E346" s="17">
        <f t="shared" ca="1" si="32"/>
        <v>9.5539443552537014E-3</v>
      </c>
      <c r="F346" s="39">
        <f>-$O$10</f>
        <v>-2000</v>
      </c>
      <c r="G346" s="34">
        <f ca="1">IF(B346=12,IFERROR(OFFSET($N$25,MATCH($S$4+C346,$N$26:$N$141,0),MATCH($S$5,$O$25:$P$25,0)),1),0)</f>
        <v>0</v>
      </c>
      <c r="H346" s="34">
        <f t="shared" ca="1" si="35"/>
        <v>6.5791105556995471E-5</v>
      </c>
      <c r="I346" s="35">
        <f ca="1">F346*H346/(1+$O$4/$O$6)^A346</f>
        <v>-2.401984060218627E-2</v>
      </c>
      <c r="J346" s="19">
        <f ca="1">D346+E346+F346*H346</f>
        <v>1.788760604292003</v>
      </c>
      <c r="K346" s="36"/>
    </row>
    <row r="347" spans="1:11" x14ac:dyDescent="0.3">
      <c r="A347" s="1">
        <f t="shared" si="37"/>
        <v>342</v>
      </c>
      <c r="B347" s="9">
        <f t="shared" si="36"/>
        <v>6</v>
      </c>
      <c r="C347" s="1">
        <f t="shared" si="34"/>
        <v>29</v>
      </c>
      <c r="D347" s="19">
        <f t="shared" ca="1" si="33"/>
        <v>1.788760604292003</v>
      </c>
      <c r="E347" s="17">
        <f t="shared" ca="1" si="32"/>
        <v>8.9438030214600145E-3</v>
      </c>
      <c r="F347" s="39">
        <f>-$O$10</f>
        <v>-2000</v>
      </c>
      <c r="G347" s="34">
        <f ca="1">IF(B347=12,IFERROR(OFFSET($N$25,MATCH($S$4+C347,$N$26:$N$141,0),MATCH($S$5,$O$25:$P$25,0)),1),0)</f>
        <v>0</v>
      </c>
      <c r="H347" s="34">
        <f t="shared" ca="1" si="35"/>
        <v>6.5791105556995471E-5</v>
      </c>
      <c r="I347" s="35">
        <f ca="1">F347*H347/(1+$O$4/$O$6)^A347</f>
        <v>-2.3900338907648037E-2</v>
      </c>
      <c r="J347" s="19">
        <f ca="1">D347+E347+F347*H347</f>
        <v>1.6661221961994719</v>
      </c>
      <c r="K347" s="36"/>
    </row>
    <row r="348" spans="1:11" x14ac:dyDescent="0.3">
      <c r="A348" s="1">
        <f t="shared" si="37"/>
        <v>343</v>
      </c>
      <c r="B348" s="9">
        <f t="shared" si="36"/>
        <v>7</v>
      </c>
      <c r="C348" s="1">
        <f t="shared" si="34"/>
        <v>29</v>
      </c>
      <c r="D348" s="19">
        <f t="shared" ca="1" si="33"/>
        <v>1.6661221961994719</v>
      </c>
      <c r="E348" s="17">
        <f t="shared" ca="1" si="32"/>
        <v>8.3306109809973602E-3</v>
      </c>
      <c r="F348" s="39">
        <f>-$O$10</f>
        <v>-2000</v>
      </c>
      <c r="G348" s="34">
        <f ca="1">IF(B348=12,IFERROR(OFFSET($N$25,MATCH($S$4+C348,$N$26:$N$141,0),MATCH($S$5,$O$25:$P$25,0)),1),0)</f>
        <v>0</v>
      </c>
      <c r="H348" s="34">
        <f t="shared" ca="1" si="35"/>
        <v>6.5791105556995471E-5</v>
      </c>
      <c r="I348" s="35">
        <f ca="1">F348*H348/(1+$O$4/$O$6)^A348</f>
        <v>-2.3781431748903521E-2</v>
      </c>
      <c r="J348" s="19">
        <f ca="1">D348+E348+F348*H348</f>
        <v>1.5428705960664781</v>
      </c>
      <c r="K348" s="36"/>
    </row>
    <row r="349" spans="1:11" x14ac:dyDescent="0.3">
      <c r="A349" s="1">
        <f t="shared" si="37"/>
        <v>344</v>
      </c>
      <c r="B349" s="9">
        <f t="shared" si="36"/>
        <v>8</v>
      </c>
      <c r="C349" s="1">
        <f t="shared" si="34"/>
        <v>29</v>
      </c>
      <c r="D349" s="19">
        <f t="shared" ca="1" si="33"/>
        <v>1.5428705960664781</v>
      </c>
      <c r="E349" s="17">
        <f t="shared" ca="1" si="32"/>
        <v>7.7143529803323906E-3</v>
      </c>
      <c r="F349" s="39">
        <f>-$O$10</f>
        <v>-2000</v>
      </c>
      <c r="G349" s="34">
        <f ca="1">IF(B349=12,IFERROR(OFFSET($N$25,MATCH($S$4+C349,$N$26:$N$141,0),MATCH($S$5,$O$25:$P$25,0)),1),0)</f>
        <v>0</v>
      </c>
      <c r="H349" s="34">
        <f t="shared" ca="1" si="35"/>
        <v>6.5791105556995471E-5</v>
      </c>
      <c r="I349" s="35">
        <f ca="1">F349*H349/(1+$O$4/$O$6)^A349</f>
        <v>-2.3663116168063204E-2</v>
      </c>
      <c r="J349" s="19">
        <f ca="1">D349+E349+F349*H349</f>
        <v>1.4190027379328196</v>
      </c>
      <c r="K349" s="36"/>
    </row>
    <row r="350" spans="1:11" x14ac:dyDescent="0.3">
      <c r="A350" s="1">
        <f t="shared" si="37"/>
        <v>345</v>
      </c>
      <c r="B350" s="9">
        <f t="shared" si="36"/>
        <v>9</v>
      </c>
      <c r="C350" s="1">
        <f t="shared" si="34"/>
        <v>29</v>
      </c>
      <c r="D350" s="19">
        <f t="shared" ca="1" si="33"/>
        <v>1.4190027379328196</v>
      </c>
      <c r="E350" s="17">
        <f t="shared" ca="1" si="32"/>
        <v>7.0950136896640982E-3</v>
      </c>
      <c r="F350" s="39">
        <f>-$O$10</f>
        <v>-2000</v>
      </c>
      <c r="G350" s="34">
        <f ca="1">IF(B350=12,IFERROR(OFFSET($N$25,MATCH($S$4+C350,$N$26:$N$141,0),MATCH($S$5,$O$25:$P$25,0)),1),0)</f>
        <v>0</v>
      </c>
      <c r="H350" s="34">
        <f t="shared" ca="1" si="35"/>
        <v>6.5791105556995471E-5</v>
      </c>
      <c r="I350" s="35">
        <f ca="1">F350*H350/(1+$O$4/$O$6)^A350</f>
        <v>-2.3545389221953442E-2</v>
      </c>
      <c r="J350" s="19">
        <f ca="1">D350+E350+F350*H350</f>
        <v>1.2945155405084927</v>
      </c>
      <c r="K350" s="36"/>
    </row>
    <row r="351" spans="1:11" x14ac:dyDescent="0.3">
      <c r="A351" s="1">
        <f t="shared" si="37"/>
        <v>346</v>
      </c>
      <c r="B351" s="9">
        <f t="shared" si="36"/>
        <v>10</v>
      </c>
      <c r="C351" s="1">
        <f t="shared" si="34"/>
        <v>29</v>
      </c>
      <c r="D351" s="19">
        <f t="shared" ca="1" si="33"/>
        <v>1.2945155405084927</v>
      </c>
      <c r="E351" s="17">
        <f t="shared" ca="1" si="32"/>
        <v>6.4725777025424636E-3</v>
      </c>
      <c r="F351" s="39">
        <f>-$O$10</f>
        <v>-2000</v>
      </c>
      <c r="G351" s="34">
        <f ca="1">IF(B351=12,IFERROR(OFFSET($N$25,MATCH($S$4+C351,$N$26:$N$141,0),MATCH($S$5,$O$25:$P$25,0)),1),0)</f>
        <v>0</v>
      </c>
      <c r="H351" s="34">
        <f t="shared" ca="1" si="35"/>
        <v>6.5791105556995471E-5</v>
      </c>
      <c r="I351" s="35">
        <f ca="1">F351*H351/(1+$O$4/$O$6)^A351</f>
        <v>-2.3428247982043231E-2</v>
      </c>
      <c r="J351" s="19">
        <f ca="1">D351+E351+F351*H351</f>
        <v>1.1694059070970444</v>
      </c>
      <c r="K351" s="36"/>
    </row>
    <row r="352" spans="1:11" x14ac:dyDescent="0.3">
      <c r="A352" s="1">
        <f t="shared" si="37"/>
        <v>347</v>
      </c>
      <c r="B352" s="9">
        <f t="shared" si="36"/>
        <v>11</v>
      </c>
      <c r="C352" s="1">
        <f t="shared" si="34"/>
        <v>29</v>
      </c>
      <c r="D352" s="19">
        <f t="shared" ca="1" si="33"/>
        <v>1.1694059070970444</v>
      </c>
      <c r="E352" s="17">
        <f t="shared" ca="1" si="32"/>
        <v>5.8470295354852223E-3</v>
      </c>
      <c r="F352" s="39">
        <f>-$O$10</f>
        <v>-2000</v>
      </c>
      <c r="G352" s="34">
        <f ca="1">IF(B352=12,IFERROR(OFFSET($N$25,MATCH($S$4+C352,$N$26:$N$141,0),MATCH($S$5,$O$25:$P$25,0)),1),0)</f>
        <v>0</v>
      </c>
      <c r="H352" s="34">
        <f t="shared" ca="1" si="35"/>
        <v>6.5791105556995471E-5</v>
      </c>
      <c r="I352" s="35">
        <f ca="1">F352*H352/(1+$O$4/$O$6)^A352</f>
        <v>-2.3311689534371374E-2</v>
      </c>
      <c r="J352" s="19">
        <f ca="1">D352+E352+F352*H352</f>
        <v>1.0436707255185387</v>
      </c>
      <c r="K352" s="36"/>
    </row>
    <row r="353" spans="1:11" x14ac:dyDescent="0.3">
      <c r="A353" s="1">
        <f t="shared" si="37"/>
        <v>348</v>
      </c>
      <c r="B353" s="9">
        <f t="shared" si="36"/>
        <v>12</v>
      </c>
      <c r="C353" s="1">
        <f t="shared" si="34"/>
        <v>29</v>
      </c>
      <c r="D353" s="19">
        <f t="shared" ca="1" si="33"/>
        <v>1.0436707255185387</v>
      </c>
      <c r="E353" s="17">
        <f t="shared" ca="1" si="32"/>
        <v>5.2183536275926933E-3</v>
      </c>
      <c r="F353" s="39">
        <f>-$O$10</f>
        <v>-2000</v>
      </c>
      <c r="G353" s="34">
        <f ca="1">IF(B353=12,IFERROR(OFFSET($N$25,MATCH($S$4+C353,$N$26:$N$141,0),MATCH($S$5,$O$25:$P$25,0)),1),0)</f>
        <v>0.4</v>
      </c>
      <c r="H353" s="34">
        <f t="shared" ca="1" si="35"/>
        <v>6.5791105556995471E-5</v>
      </c>
      <c r="I353" s="35">
        <f ca="1">F353*H353/(1+$O$4/$O$6)^A353</f>
        <v>-2.319571097947401E-2</v>
      </c>
      <c r="J353" s="19">
        <f ca="1">D353+E353+F353*H353</f>
        <v>0.91730686803214045</v>
      </c>
      <c r="K353" s="36"/>
    </row>
    <row r="354" spans="1:11" x14ac:dyDescent="0.3">
      <c r="A354" s="1">
        <f t="shared" si="37"/>
        <v>349</v>
      </c>
      <c r="B354" s="9">
        <f t="shared" si="36"/>
        <v>1</v>
      </c>
      <c r="C354" s="1">
        <f t="shared" si="34"/>
        <v>30</v>
      </c>
      <c r="D354" s="19">
        <f t="shared" ca="1" si="33"/>
        <v>0.91730686803214045</v>
      </c>
      <c r="E354" s="17">
        <f t="shared" ca="1" si="32"/>
        <v>4.5865343401607023E-3</v>
      </c>
      <c r="F354" s="39">
        <f>-$O$10</f>
        <v>-2000</v>
      </c>
      <c r="G354" s="34">
        <f ca="1">IF(B354=12,IFERROR(OFFSET($N$25,MATCH($S$4+C354,$N$26:$N$141,0),MATCH($S$5,$O$25:$P$25,0)),1),0)</f>
        <v>0</v>
      </c>
      <c r="H354" s="34">
        <f t="shared" ca="1" si="35"/>
        <v>3.9474663334197278E-5</v>
      </c>
      <c r="I354" s="35">
        <f ca="1">F354*H354/(1+$O$4/$O$6)^A354</f>
        <v>-1.3848185659387471E-2</v>
      </c>
      <c r="J354" s="19">
        <f ca="1">D354+E354+F354*H354</f>
        <v>0.8429440757039065</v>
      </c>
      <c r="K354" s="36"/>
    </row>
    <row r="355" spans="1:11" x14ac:dyDescent="0.3">
      <c r="A355" s="1">
        <f t="shared" si="37"/>
        <v>350</v>
      </c>
      <c r="B355" s="9">
        <f t="shared" si="36"/>
        <v>2</v>
      </c>
      <c r="C355" s="1">
        <f t="shared" si="34"/>
        <v>30</v>
      </c>
      <c r="D355" s="19">
        <f t="shared" ca="1" si="33"/>
        <v>0.8429440757039065</v>
      </c>
      <c r="E355" s="17">
        <f t="shared" ca="1" si="32"/>
        <v>4.2147203785195325E-3</v>
      </c>
      <c r="F355" s="39">
        <f>-$O$10</f>
        <v>-2000</v>
      </c>
      <c r="G355" s="34">
        <f ca="1">IF(B355=12,IFERROR(OFFSET($N$25,MATCH($S$4+C355,$N$26:$N$141,0),MATCH($S$5,$O$25:$P$25,0)),1),0)</f>
        <v>0</v>
      </c>
      <c r="H355" s="34">
        <f t="shared" ca="1" si="35"/>
        <v>3.9474663334197278E-5</v>
      </c>
      <c r="I355" s="35">
        <f ca="1">F355*H355/(1+$O$4/$O$6)^A355</f>
        <v>-1.377928921332087E-2</v>
      </c>
      <c r="J355" s="19">
        <f ca="1">D355+E355+F355*H355</f>
        <v>0.76820946941403145</v>
      </c>
      <c r="K355" s="36"/>
    </row>
    <row r="356" spans="1:11" x14ac:dyDescent="0.3">
      <c r="A356" s="1">
        <f t="shared" si="37"/>
        <v>351</v>
      </c>
      <c r="B356" s="9">
        <f t="shared" si="36"/>
        <v>3</v>
      </c>
      <c r="C356" s="1">
        <f t="shared" si="34"/>
        <v>30</v>
      </c>
      <c r="D356" s="19">
        <f t="shared" ca="1" si="33"/>
        <v>0.76820946941403145</v>
      </c>
      <c r="E356" s="17">
        <f t="shared" ca="1" si="32"/>
        <v>3.8410473470701575E-3</v>
      </c>
      <c r="F356" s="39">
        <f>-$O$10</f>
        <v>-2000</v>
      </c>
      <c r="G356" s="34">
        <f ca="1">IF(B356=12,IFERROR(OFFSET($N$25,MATCH($S$4+C356,$N$26:$N$141,0),MATCH($S$5,$O$25:$P$25,0)),1),0)</f>
        <v>0</v>
      </c>
      <c r="H356" s="34">
        <f t="shared" ca="1" si="35"/>
        <v>3.9474663334197278E-5</v>
      </c>
      <c r="I356" s="35">
        <f ca="1">F356*H356/(1+$O$4/$O$6)^A356</f>
        <v>-1.371073553564266E-2</v>
      </c>
      <c r="J356" s="19">
        <f ca="1">D356+E356+F356*H356</f>
        <v>0.69310119009270699</v>
      </c>
      <c r="K356" s="36"/>
    </row>
    <row r="357" spans="1:11" x14ac:dyDescent="0.3">
      <c r="A357" s="1">
        <f t="shared" si="37"/>
        <v>352</v>
      </c>
      <c r="B357" s="9">
        <f t="shared" si="36"/>
        <v>4</v>
      </c>
      <c r="C357" s="1">
        <f t="shared" si="34"/>
        <v>30</v>
      </c>
      <c r="D357" s="19">
        <f t="shared" ca="1" si="33"/>
        <v>0.69310119009270699</v>
      </c>
      <c r="E357" s="17">
        <f t="shared" ca="1" si="32"/>
        <v>3.4655059504635349E-3</v>
      </c>
      <c r="F357" s="39">
        <f>-$O$10</f>
        <v>-2000</v>
      </c>
      <c r="G357" s="34">
        <f ca="1">IF(B357=12,IFERROR(OFFSET($N$25,MATCH($S$4+C357,$N$26:$N$141,0),MATCH($S$5,$O$25:$P$25,0)),1),0)</f>
        <v>0</v>
      </c>
      <c r="H357" s="34">
        <f t="shared" ca="1" si="35"/>
        <v>3.9474663334197278E-5</v>
      </c>
      <c r="I357" s="35">
        <f ca="1">F357*H357/(1+$O$4/$O$6)^A357</f>
        <v>-1.3642522921037473E-2</v>
      </c>
      <c r="J357" s="19">
        <f ca="1">D357+E357+F357*H357</f>
        <v>0.61761736937477596</v>
      </c>
      <c r="K357" s="36"/>
    </row>
    <row r="358" spans="1:11" x14ac:dyDescent="0.3">
      <c r="A358" s="1">
        <f t="shared" si="37"/>
        <v>353</v>
      </c>
      <c r="B358" s="9">
        <f t="shared" si="36"/>
        <v>5</v>
      </c>
      <c r="C358" s="1">
        <f t="shared" si="34"/>
        <v>30</v>
      </c>
      <c r="D358" s="19">
        <f t="shared" ca="1" si="33"/>
        <v>0.61761736937477596</v>
      </c>
      <c r="E358" s="17">
        <f t="shared" ca="1" si="32"/>
        <v>3.0880868468738799E-3</v>
      </c>
      <c r="F358" s="39">
        <f>-$O$10</f>
        <v>-2000</v>
      </c>
      <c r="G358" s="34">
        <f ca="1">IF(B358=12,IFERROR(OFFSET($N$25,MATCH($S$4+C358,$N$26:$N$141,0),MATCH($S$5,$O$25:$P$25,0)),1),0)</f>
        <v>0</v>
      </c>
      <c r="H358" s="34">
        <f t="shared" ca="1" si="35"/>
        <v>3.9474663334197278E-5</v>
      </c>
      <c r="I358" s="35">
        <f ca="1">F358*H358/(1+$O$4/$O$6)^A358</f>
        <v>-1.3574649672674105E-2</v>
      </c>
      <c r="J358" s="19">
        <f ca="1">D358+E358+F358*H358</f>
        <v>0.54175612955325525</v>
      </c>
      <c r="K358" s="36"/>
    </row>
    <row r="359" spans="1:11" x14ac:dyDescent="0.3">
      <c r="A359" s="1">
        <f t="shared" si="37"/>
        <v>354</v>
      </c>
      <c r="B359" s="9">
        <f t="shared" si="36"/>
        <v>6</v>
      </c>
      <c r="C359" s="1">
        <f t="shared" si="34"/>
        <v>30</v>
      </c>
      <c r="D359" s="19">
        <f t="shared" ca="1" si="33"/>
        <v>0.54175612955325525</v>
      </c>
      <c r="E359" s="17">
        <f t="shared" ca="1" si="32"/>
        <v>2.7087806477662764E-3</v>
      </c>
      <c r="F359" s="39">
        <f>-$O$10</f>
        <v>-2000</v>
      </c>
      <c r="G359" s="34">
        <f ca="1">IF(B359=12,IFERROR(OFFSET($N$25,MATCH($S$4+C359,$N$26:$N$141,0),MATCH($S$5,$O$25:$P$25,0)),1),0)</f>
        <v>0</v>
      </c>
      <c r="H359" s="34">
        <f t="shared" ca="1" si="35"/>
        <v>3.9474663334197278E-5</v>
      </c>
      <c r="I359" s="35">
        <f ca="1">F359*H359/(1+$O$4/$O$6)^A359</f>
        <v>-1.3507114102163289E-2</v>
      </c>
      <c r="J359" s="19">
        <f ca="1">D359+E359+F359*H359</f>
        <v>0.46551558353262695</v>
      </c>
      <c r="K359" s="36"/>
    </row>
    <row r="360" spans="1:11" x14ac:dyDescent="0.3">
      <c r="A360" s="1">
        <f t="shared" si="37"/>
        <v>355</v>
      </c>
      <c r="B360" s="9">
        <f t="shared" si="36"/>
        <v>7</v>
      </c>
      <c r="C360" s="1">
        <f t="shared" si="34"/>
        <v>30</v>
      </c>
      <c r="D360" s="19">
        <f t="shared" ca="1" si="33"/>
        <v>0.46551558353262695</v>
      </c>
      <c r="E360" s="17">
        <f t="shared" ca="1" si="32"/>
        <v>2.3275779176631347E-3</v>
      </c>
      <c r="F360" s="39">
        <f>-$O$10</f>
        <v>-2000</v>
      </c>
      <c r="G360" s="34">
        <f ca="1">IF(B360=12,IFERROR(OFFSET($N$25,MATCH($S$4+C360,$N$26:$N$141,0),MATCH($S$5,$O$25:$P$25,0)),1),0)</f>
        <v>0</v>
      </c>
      <c r="H360" s="34">
        <f t="shared" ca="1" si="35"/>
        <v>3.9474663334197278E-5</v>
      </c>
      <c r="I360" s="35">
        <f ca="1">F360*H360/(1+$O$4/$O$6)^A360</f>
        <v>-1.3439914529515712E-2</v>
      </c>
      <c r="J360" s="19">
        <f ca="1">D360+E360+F360*H360</f>
        <v>0.38889383478189554</v>
      </c>
      <c r="K360" s="36"/>
    </row>
    <row r="361" spans="1:11" x14ac:dyDescent="0.3">
      <c r="A361" s="1">
        <f t="shared" si="37"/>
        <v>356</v>
      </c>
      <c r="B361" s="9">
        <f t="shared" si="36"/>
        <v>8</v>
      </c>
      <c r="C361" s="1">
        <f t="shared" si="34"/>
        <v>30</v>
      </c>
      <c r="D361" s="19">
        <f t="shared" ca="1" si="33"/>
        <v>0.38889383478189554</v>
      </c>
      <c r="E361" s="17">
        <f t="shared" ca="1" si="32"/>
        <v>1.9444691739094778E-3</v>
      </c>
      <c r="F361" s="39">
        <f>-$O$10</f>
        <v>-2000</v>
      </c>
      <c r="G361" s="34">
        <f ca="1">IF(B361=12,IFERROR(OFFSET($N$25,MATCH($S$4+C361,$N$26:$N$141,0),MATCH($S$5,$O$25:$P$25,0)),1),0)</f>
        <v>0</v>
      </c>
      <c r="H361" s="34">
        <f t="shared" ca="1" si="35"/>
        <v>3.9474663334197278E-5</v>
      </c>
      <c r="I361" s="35">
        <f ca="1">F361*H361/(1+$O$4/$O$6)^A361</f>
        <v>-1.3373049283100215E-2</v>
      </c>
      <c r="J361" s="19">
        <f ca="1">D361+E361+F361*H361</f>
        <v>0.3118889772874105</v>
      </c>
      <c r="K361" s="36"/>
    </row>
    <row r="362" spans="1:11" x14ac:dyDescent="0.3">
      <c r="A362" s="1">
        <f t="shared" si="37"/>
        <v>357</v>
      </c>
      <c r="B362" s="9">
        <f t="shared" si="36"/>
        <v>9</v>
      </c>
      <c r="C362" s="1">
        <f t="shared" si="34"/>
        <v>30</v>
      </c>
      <c r="D362" s="19">
        <f t="shared" ca="1" si="33"/>
        <v>0.3118889772874105</v>
      </c>
      <c r="E362" s="17">
        <f t="shared" ca="1" si="32"/>
        <v>1.5594448864370526E-3</v>
      </c>
      <c r="F362" s="39">
        <f>-$O$10</f>
        <v>-2000</v>
      </c>
      <c r="G362" s="34">
        <f ca="1">IF(B362=12,IFERROR(OFFSET($N$25,MATCH($S$4+C362,$N$26:$N$141,0),MATCH($S$5,$O$25:$P$25,0)),1),0)</f>
        <v>0</v>
      </c>
      <c r="H362" s="34">
        <f t="shared" ca="1" si="35"/>
        <v>3.9474663334197278E-5</v>
      </c>
      <c r="I362" s="35">
        <f ca="1">F362*H362/(1+$O$4/$O$6)^A362</f>
        <v>-1.3306516699602207E-2</v>
      </c>
      <c r="J362" s="19">
        <f ca="1">D362+E362+F362*H362</f>
        <v>0.234499095505453</v>
      </c>
      <c r="K362" s="36"/>
    </row>
    <row r="363" spans="1:11" x14ac:dyDescent="0.3">
      <c r="A363" s="1">
        <f t="shared" si="37"/>
        <v>358</v>
      </c>
      <c r="B363" s="9">
        <f t="shared" si="36"/>
        <v>10</v>
      </c>
      <c r="C363" s="1">
        <f t="shared" si="34"/>
        <v>30</v>
      </c>
      <c r="D363" s="19">
        <f t="shared" ca="1" si="33"/>
        <v>0.234499095505453</v>
      </c>
      <c r="E363" s="17">
        <f t="shared" ca="1" si="32"/>
        <v>1.1724954775272651E-3</v>
      </c>
      <c r="F363" s="39">
        <f>-$O$10</f>
        <v>-2000</v>
      </c>
      <c r="G363" s="34">
        <f ca="1">IF(B363=12,IFERROR(OFFSET($N$25,MATCH($S$4+C363,$N$26:$N$141,0),MATCH($S$5,$O$25:$P$25,0)),1),0)</f>
        <v>0</v>
      </c>
      <c r="H363" s="34">
        <f t="shared" ca="1" si="35"/>
        <v>3.9474663334197278E-5</v>
      </c>
      <c r="I363" s="35">
        <f ca="1">F363*H363/(1+$O$4/$O$6)^A363</f>
        <v>-1.3240315123982296E-2</v>
      </c>
      <c r="J363" s="19">
        <f ca="1">D363+E363+F363*H363</f>
        <v>0.15672226431458569</v>
      </c>
      <c r="K363" s="36"/>
    </row>
    <row r="364" spans="1:11" x14ac:dyDescent="0.3">
      <c r="A364" s="1">
        <f t="shared" si="37"/>
        <v>359</v>
      </c>
      <c r="B364" s="9">
        <f t="shared" si="36"/>
        <v>11</v>
      </c>
      <c r="C364" s="1">
        <f t="shared" si="34"/>
        <v>30</v>
      </c>
      <c r="D364" s="19">
        <f t="shared" ca="1" si="33"/>
        <v>0.15672226431458569</v>
      </c>
      <c r="E364" s="17">
        <f t="shared" ca="1" si="32"/>
        <v>7.8361132157292847E-4</v>
      </c>
      <c r="F364" s="39">
        <f>-$O$10</f>
        <v>-2000</v>
      </c>
      <c r="G364" s="34">
        <f ca="1">IF(B364=12,IFERROR(OFFSET($N$25,MATCH($S$4+C364,$N$26:$N$141,0),MATCH($S$5,$O$25:$P$25,0)),1),0)</f>
        <v>0</v>
      </c>
      <c r="H364" s="34">
        <f t="shared" ca="1" si="35"/>
        <v>3.9474663334197278E-5</v>
      </c>
      <c r="I364" s="35">
        <f ca="1">F364*H364/(1+$O$4/$O$6)^A364</f>
        <v>-1.3174442909435122E-2</v>
      </c>
      <c r="J364" s="19">
        <f ca="1">D364+E364+F364*H364</f>
        <v>7.8556548967764053E-2</v>
      </c>
      <c r="K364" s="36"/>
    </row>
    <row r="365" spans="1:11" x14ac:dyDescent="0.3">
      <c r="A365" s="1">
        <f t="shared" si="37"/>
        <v>360</v>
      </c>
      <c r="B365" s="9">
        <f t="shared" si="36"/>
        <v>12</v>
      </c>
      <c r="C365" s="1">
        <f t="shared" si="34"/>
        <v>30</v>
      </c>
      <c r="D365" s="19">
        <f t="shared" ca="1" si="33"/>
        <v>7.8556548967764053E-2</v>
      </c>
      <c r="E365" s="17">
        <f t="shared" ca="1" si="32"/>
        <v>3.9278274483882028E-4</v>
      </c>
      <c r="F365" s="39">
        <f>-$O$10</f>
        <v>-2000</v>
      </c>
      <c r="G365" s="34">
        <f ca="1">IF(B365=12,IFERROR(OFFSET($N$25,MATCH($S$4+C365,$N$26:$N$141,0),MATCH($S$5,$O$25:$P$25,0)),1),0)</f>
        <v>1</v>
      </c>
      <c r="H365" s="34">
        <f t="shared" ca="1" si="35"/>
        <v>3.9474663334197278E-5</v>
      </c>
      <c r="I365" s="35">
        <f ca="1">F365*H365/(1+$O$4/$O$6)^A365</f>
        <v>-1.3108898417348381E-2</v>
      </c>
      <c r="J365" s="19">
        <f ca="1">D365+E365+F365*H365</f>
        <v>5.0442083149304651E-9</v>
      </c>
      <c r="K365" s="36"/>
    </row>
    <row r="366" spans="1:11" x14ac:dyDescent="0.3">
      <c r="A366" s="1">
        <f t="shared" si="37"/>
        <v>361</v>
      </c>
      <c r="B366" s="9">
        <f t="shared" si="36"/>
        <v>1</v>
      </c>
      <c r="C366" s="1">
        <f t="shared" si="34"/>
        <v>31</v>
      </c>
      <c r="D366" s="19">
        <f ca="1">J365</f>
        <v>5.0442083149304651E-9</v>
      </c>
      <c r="E366" s="17">
        <f t="shared" ca="1" si="32"/>
        <v>2.5221041574652325E-11</v>
      </c>
      <c r="F366" s="39">
        <f>-$O$10</f>
        <v>-2000</v>
      </c>
      <c r="G366" s="34">
        <f ca="1">IF(B366=12,IFERROR(OFFSET($N$25,MATCH($S$4+C366,$N$26:$N$141,0),MATCH($S$5,$O$25:$P$25,0)),1),0)</f>
        <v>0</v>
      </c>
      <c r="H366" s="34">
        <f t="shared" ca="1" si="35"/>
        <v>0</v>
      </c>
      <c r="I366" s="35">
        <f ca="1">F366*H366/(1+$O$4/$O$6)^A366</f>
        <v>0</v>
      </c>
      <c r="J366" s="19">
        <f ca="1">D366+E366+F366*H366</f>
        <v>5.0694293565051172E-9</v>
      </c>
      <c r="K366" s="36"/>
    </row>
    <row r="367" spans="1:11" x14ac:dyDescent="0.3">
      <c r="A367" s="1">
        <f t="shared" si="37"/>
        <v>362</v>
      </c>
      <c r="B367" s="9">
        <f t="shared" si="36"/>
        <v>2</v>
      </c>
      <c r="C367" s="1">
        <f t="shared" si="34"/>
        <v>31</v>
      </c>
      <c r="D367" s="19">
        <f ca="1">J366</f>
        <v>5.0694293565051172E-9</v>
      </c>
      <c r="E367" s="17">
        <f t="shared" ca="1" si="32"/>
        <v>2.5347146782525586E-11</v>
      </c>
      <c r="F367" s="39">
        <f>-$O$10</f>
        <v>-2000</v>
      </c>
      <c r="G367" s="34">
        <f ca="1">IF(B367=12,IFERROR(OFFSET($N$25,MATCH($S$4+C367,$N$26:$N$141,0),MATCH($S$5,$O$25:$P$25,0)),1),0)</f>
        <v>0</v>
      </c>
      <c r="H367" s="34">
        <f t="shared" ca="1" si="35"/>
        <v>0</v>
      </c>
      <c r="I367" s="35">
        <f ca="1">F367*H367/(1+$O$4/$O$6)^A367</f>
        <v>0</v>
      </c>
      <c r="J367" s="19">
        <f ca="1">D367+E367+F367*H367</f>
        <v>5.0947765032876428E-9</v>
      </c>
      <c r="K367" s="36"/>
    </row>
    <row r="368" spans="1:11" x14ac:dyDescent="0.3">
      <c r="A368" s="1">
        <f t="shared" si="37"/>
        <v>363</v>
      </c>
      <c r="B368" s="9">
        <f t="shared" si="36"/>
        <v>3</v>
      </c>
      <c r="C368" s="1">
        <f t="shared" si="34"/>
        <v>31</v>
      </c>
      <c r="D368" s="19">
        <f ca="1">J367</f>
        <v>5.0947765032876428E-9</v>
      </c>
      <c r="E368" s="17">
        <f t="shared" ca="1" si="32"/>
        <v>2.5473882516438214E-11</v>
      </c>
      <c r="F368" s="39">
        <f>-$O$10</f>
        <v>-2000</v>
      </c>
      <c r="G368" s="34">
        <f ca="1">IF(B368=12,IFERROR(OFFSET($N$25,MATCH($S$4+C368,$N$26:$N$141,0),MATCH($S$5,$O$25:$P$25,0)),1),0)</f>
        <v>0</v>
      </c>
      <c r="H368" s="34">
        <f t="shared" ca="1" si="35"/>
        <v>0</v>
      </c>
      <c r="I368" s="35">
        <f ca="1">F368*H368/(1+$O$4/$O$6)^A368</f>
        <v>0</v>
      </c>
      <c r="J368" s="19">
        <f ca="1">D368+E368+F368*H368</f>
        <v>5.1202503858040811E-9</v>
      </c>
      <c r="K368" s="36"/>
    </row>
    <row r="369" spans="1:11" x14ac:dyDescent="0.3">
      <c r="A369" s="1">
        <f t="shared" si="37"/>
        <v>364</v>
      </c>
      <c r="B369" s="9">
        <f t="shared" si="36"/>
        <v>4</v>
      </c>
      <c r="C369" s="1">
        <f t="shared" si="34"/>
        <v>31</v>
      </c>
      <c r="D369" s="19">
        <f ca="1">J368</f>
        <v>5.1202503858040811E-9</v>
      </c>
      <c r="E369" s="17">
        <f t="shared" ca="1" si="32"/>
        <v>2.5601251929020407E-11</v>
      </c>
      <c r="F369" s="39">
        <f>-$O$10</f>
        <v>-2000</v>
      </c>
      <c r="G369" s="34">
        <f ca="1">IF(B369=12,IFERROR(OFFSET($N$25,MATCH($S$4+C369,$N$26:$N$141,0),MATCH($S$5,$O$25:$P$25,0)),1),0)</f>
        <v>0</v>
      </c>
      <c r="H369" s="34">
        <f t="shared" ca="1" si="35"/>
        <v>0</v>
      </c>
      <c r="I369" s="35">
        <f ca="1">F369*H369/(1+$O$4/$O$6)^A369</f>
        <v>0</v>
      </c>
      <c r="J369" s="19">
        <f ca="1">D369+E369+F369*H369</f>
        <v>5.1458516377331018E-9</v>
      </c>
      <c r="K369" s="36"/>
    </row>
    <row r="370" spans="1:11" x14ac:dyDescent="0.3">
      <c r="A370" s="1">
        <f t="shared" si="37"/>
        <v>365</v>
      </c>
      <c r="B370" s="9">
        <f t="shared" si="36"/>
        <v>5</v>
      </c>
      <c r="C370" s="1">
        <f t="shared" si="34"/>
        <v>31</v>
      </c>
      <c r="D370" s="19">
        <f ca="1">J369</f>
        <v>5.1458516377331018E-9</v>
      </c>
      <c r="E370" s="17">
        <f t="shared" ca="1" si="32"/>
        <v>2.5729258188665509E-11</v>
      </c>
      <c r="F370" s="39">
        <f>-$O$10</f>
        <v>-2000</v>
      </c>
      <c r="G370" s="34">
        <f ca="1">IF(B370=12,IFERROR(OFFSET($N$25,MATCH($S$4+C370,$N$26:$N$141,0),MATCH($S$5,$O$25:$P$25,0)),1),0)</f>
        <v>0</v>
      </c>
      <c r="H370" s="34">
        <f t="shared" ca="1" si="35"/>
        <v>0</v>
      </c>
      <c r="I370" s="35">
        <f ca="1">F370*H370/(1+$O$4/$O$6)^A370</f>
        <v>0</v>
      </c>
      <c r="J370" s="19">
        <f ca="1">D370+E370+F370*H370</f>
        <v>5.1715808959217675E-9</v>
      </c>
      <c r="K370" s="36"/>
    </row>
    <row r="371" spans="1:11" x14ac:dyDescent="0.3">
      <c r="A371" s="1">
        <f t="shared" si="37"/>
        <v>366</v>
      </c>
      <c r="B371" s="9">
        <f t="shared" si="36"/>
        <v>6</v>
      </c>
      <c r="C371" s="1">
        <f t="shared" si="34"/>
        <v>31</v>
      </c>
      <c r="D371" s="19">
        <f ca="1">J370</f>
        <v>5.1715808959217675E-9</v>
      </c>
      <c r="E371" s="17">
        <f t="shared" ca="1" si="32"/>
        <v>2.5857904479608838E-11</v>
      </c>
      <c r="F371" s="39">
        <f>-$O$10</f>
        <v>-2000</v>
      </c>
      <c r="G371" s="34">
        <f ca="1">IF(B371=12,IFERROR(OFFSET($N$25,MATCH($S$4+C371,$N$26:$N$141,0),MATCH($S$5,$O$25:$P$25,0)),1),0)</f>
        <v>0</v>
      </c>
      <c r="H371" s="34">
        <f t="shared" ca="1" si="35"/>
        <v>0</v>
      </c>
      <c r="I371" s="35">
        <f ca="1">F371*H371/(1+$O$4/$O$6)^A371</f>
        <v>0</v>
      </c>
      <c r="J371" s="19">
        <f ca="1">D371+E371+F371*H371</f>
        <v>5.1974388004013764E-9</v>
      </c>
      <c r="K371" s="36"/>
    </row>
    <row r="372" spans="1:11" x14ac:dyDescent="0.3">
      <c r="A372" s="1">
        <f t="shared" si="37"/>
        <v>367</v>
      </c>
      <c r="B372" s="9">
        <f t="shared" si="36"/>
        <v>7</v>
      </c>
      <c r="C372" s="1">
        <f t="shared" si="34"/>
        <v>31</v>
      </c>
      <c r="D372" s="19">
        <f ca="1">J371</f>
        <v>5.1974388004013764E-9</v>
      </c>
      <c r="E372" s="17">
        <f t="shared" ca="1" si="32"/>
        <v>2.5987194002006883E-11</v>
      </c>
      <c r="F372" s="39">
        <f>-$O$10</f>
        <v>-2000</v>
      </c>
      <c r="G372" s="34">
        <f ca="1">IF(B372=12,IFERROR(OFFSET($N$25,MATCH($S$4+C372,$N$26:$N$141,0),MATCH($S$5,$O$25:$P$25,0)),1),0)</f>
        <v>0</v>
      </c>
      <c r="H372" s="34">
        <f t="shared" ca="1" si="35"/>
        <v>0</v>
      </c>
      <c r="I372" s="35">
        <f ca="1">F372*H372/(1+$O$4/$O$6)^A372</f>
        <v>0</v>
      </c>
      <c r="J372" s="19">
        <f ca="1">D372+E372+F372*H372</f>
        <v>5.2234259944033836E-9</v>
      </c>
      <c r="K372" s="36"/>
    </row>
    <row r="373" spans="1:11" x14ac:dyDescent="0.3">
      <c r="A373" s="1">
        <f t="shared" si="37"/>
        <v>368</v>
      </c>
      <c r="B373" s="9">
        <f t="shared" si="36"/>
        <v>8</v>
      </c>
      <c r="C373" s="1">
        <f t="shared" si="34"/>
        <v>31</v>
      </c>
      <c r="D373" s="19">
        <f ca="1">J372</f>
        <v>5.2234259944033836E-9</v>
      </c>
      <c r="E373" s="17">
        <f t="shared" ca="1" si="32"/>
        <v>2.611712997201692E-11</v>
      </c>
      <c r="F373" s="39">
        <f>-$O$10</f>
        <v>-2000</v>
      </c>
      <c r="G373" s="34">
        <f ca="1">IF(B373=12,IFERROR(OFFSET($N$25,MATCH($S$4+C373,$N$26:$N$141,0),MATCH($S$5,$O$25:$P$25,0)),1),0)</f>
        <v>0</v>
      </c>
      <c r="H373" s="34">
        <f t="shared" ca="1" si="35"/>
        <v>0</v>
      </c>
      <c r="I373" s="35">
        <f ca="1">F373*H373/(1+$O$4/$O$6)^A373</f>
        <v>0</v>
      </c>
      <c r="J373" s="19">
        <f ca="1">D373+E373+F373*H373</f>
        <v>5.2495431243754003E-9</v>
      </c>
      <c r="K373" s="36"/>
    </row>
    <row r="374" spans="1:11" x14ac:dyDescent="0.3">
      <c r="A374" s="1">
        <f t="shared" si="37"/>
        <v>369</v>
      </c>
      <c r="B374" s="9">
        <f t="shared" si="36"/>
        <v>9</v>
      </c>
      <c r="C374" s="1">
        <f t="shared" si="34"/>
        <v>31</v>
      </c>
      <c r="D374" s="19">
        <f ca="1">J373</f>
        <v>5.2495431243754003E-9</v>
      </c>
      <c r="E374" s="17">
        <f t="shared" ca="1" si="32"/>
        <v>2.6247715621877001E-11</v>
      </c>
      <c r="F374" s="39">
        <f>-$O$10</f>
        <v>-2000</v>
      </c>
      <c r="G374" s="34">
        <f ca="1">IF(B374=12,IFERROR(OFFSET($N$25,MATCH($S$4+C374,$N$26:$N$141,0),MATCH($S$5,$O$25:$P$25,0)),1),0)</f>
        <v>0</v>
      </c>
      <c r="H374" s="34">
        <f t="shared" ca="1" si="35"/>
        <v>0</v>
      </c>
      <c r="I374" s="35">
        <f ca="1">F374*H374/(1+$O$4/$O$6)^A374</f>
        <v>0</v>
      </c>
      <c r="J374" s="19">
        <f ca="1">D374+E374+F374*H374</f>
        <v>5.275790839997277E-9</v>
      </c>
      <c r="K374" s="36"/>
    </row>
    <row r="375" spans="1:11" x14ac:dyDescent="0.3">
      <c r="A375" s="1">
        <f t="shared" si="37"/>
        <v>370</v>
      </c>
      <c r="B375" s="9">
        <f t="shared" si="36"/>
        <v>10</v>
      </c>
      <c r="C375" s="1">
        <f t="shared" si="34"/>
        <v>31</v>
      </c>
      <c r="D375" s="19">
        <f ca="1">J374</f>
        <v>5.275790839997277E-9</v>
      </c>
      <c r="E375" s="17">
        <f t="shared" ca="1" si="32"/>
        <v>2.6378954199986385E-11</v>
      </c>
      <c r="F375" s="39">
        <f>-$O$10</f>
        <v>-2000</v>
      </c>
      <c r="G375" s="34">
        <f ca="1">IF(B375=12,IFERROR(OFFSET($N$25,MATCH($S$4+C375,$N$26:$N$141,0),MATCH($S$5,$O$25:$P$25,0)),1),0)</f>
        <v>0</v>
      </c>
      <c r="H375" s="34">
        <f t="shared" ca="1" si="35"/>
        <v>0</v>
      </c>
      <c r="I375" s="35">
        <f ca="1">F375*H375/(1+$O$4/$O$6)^A375</f>
        <v>0</v>
      </c>
      <c r="J375" s="19">
        <f ca="1">D375+E375+F375*H375</f>
        <v>5.3021697941972631E-9</v>
      </c>
      <c r="K375" s="36"/>
    </row>
    <row r="376" spans="1:11" x14ac:dyDescent="0.3">
      <c r="A376" s="1">
        <f t="shared" si="37"/>
        <v>371</v>
      </c>
      <c r="B376" s="9">
        <f t="shared" si="36"/>
        <v>11</v>
      </c>
      <c r="C376" s="1">
        <f t="shared" si="34"/>
        <v>31</v>
      </c>
      <c r="D376" s="19">
        <f ca="1">J375</f>
        <v>5.3021697941972631E-9</v>
      </c>
      <c r="E376" s="17">
        <f t="shared" ca="1" si="32"/>
        <v>2.6510848970986317E-11</v>
      </c>
      <c r="F376" s="39">
        <f>-$O$10</f>
        <v>-2000</v>
      </c>
      <c r="G376" s="34">
        <f ca="1">IF(B376=12,IFERROR(OFFSET($N$25,MATCH($S$4+C376,$N$26:$N$141,0),MATCH($S$5,$O$25:$P$25,0)),1),0)</f>
        <v>0</v>
      </c>
      <c r="H376" s="34">
        <f t="shared" ca="1" si="35"/>
        <v>0</v>
      </c>
      <c r="I376" s="35">
        <f ca="1">F376*H376/(1+$O$4/$O$6)^A376</f>
        <v>0</v>
      </c>
      <c r="J376" s="19">
        <f ca="1">D376+E376+F376*H376</f>
        <v>5.3286806431682492E-9</v>
      </c>
      <c r="K376" s="36"/>
    </row>
    <row r="377" spans="1:11" x14ac:dyDescent="0.3">
      <c r="A377" s="1">
        <f t="shared" si="37"/>
        <v>372</v>
      </c>
      <c r="B377" s="9">
        <f t="shared" si="36"/>
        <v>12</v>
      </c>
      <c r="C377" s="1">
        <f t="shared" si="34"/>
        <v>31</v>
      </c>
      <c r="D377" s="19">
        <f ca="1">J376</f>
        <v>5.3286806431682492E-9</v>
      </c>
      <c r="E377" s="17">
        <f t="shared" ca="1" si="32"/>
        <v>2.6643403215841247E-11</v>
      </c>
      <c r="F377" s="39">
        <f>-$O$10</f>
        <v>-2000</v>
      </c>
      <c r="G377" s="34">
        <f ca="1">IF(B377=12,IFERROR(OFFSET($N$25,MATCH($S$4+C377,$N$26:$N$141,0),MATCH($S$5,$O$25:$P$25,0)),1),0)</f>
        <v>1</v>
      </c>
      <c r="H377" s="34">
        <f t="shared" ca="1" si="35"/>
        <v>0</v>
      </c>
      <c r="I377" s="35">
        <f ca="1">F377*H377/(1+$O$4/$O$6)^A377</f>
        <v>0</v>
      </c>
      <c r="J377" s="19">
        <f ca="1">D377+E377+F377*H377</f>
        <v>5.3553240463840905E-9</v>
      </c>
      <c r="K377" s="36"/>
    </row>
    <row r="378" spans="1:11" x14ac:dyDescent="0.3">
      <c r="A378" s="1">
        <f t="shared" si="37"/>
        <v>373</v>
      </c>
      <c r="B378" s="9">
        <f t="shared" si="36"/>
        <v>1</v>
      </c>
      <c r="C378" s="1">
        <f t="shared" si="34"/>
        <v>32</v>
      </c>
      <c r="D378" s="19">
        <f ca="1">J377</f>
        <v>5.3553240463840905E-9</v>
      </c>
      <c r="E378" s="17">
        <f t="shared" ca="1" si="32"/>
        <v>2.6776620231920451E-11</v>
      </c>
      <c r="F378" s="39">
        <f>-$O$10</f>
        <v>-2000</v>
      </c>
      <c r="G378" s="34">
        <f ca="1">IF(B378=12,IFERROR(OFFSET($N$25,MATCH($S$4+C378,$N$26:$N$141,0),MATCH($S$5,$O$25:$P$25,0)),1),0)</f>
        <v>0</v>
      </c>
      <c r="H378" s="34">
        <f t="shared" ca="1" si="35"/>
        <v>0</v>
      </c>
      <c r="I378" s="35">
        <f ca="1">F378*H378/(1+$O$4/$O$6)^A378</f>
        <v>0</v>
      </c>
      <c r="J378" s="19">
        <f ca="1">D378+E378+F378*H378</f>
        <v>5.3821006666160109E-9</v>
      </c>
      <c r="K378" s="36"/>
    </row>
    <row r="379" spans="1:11" x14ac:dyDescent="0.3">
      <c r="A379" s="1">
        <f t="shared" si="37"/>
        <v>374</v>
      </c>
      <c r="B379" s="9">
        <f t="shared" si="36"/>
        <v>2</v>
      </c>
      <c r="C379" s="1">
        <f t="shared" si="34"/>
        <v>32</v>
      </c>
      <c r="D379" s="19">
        <f ca="1">J378</f>
        <v>5.3821006666160109E-9</v>
      </c>
      <c r="E379" s="17">
        <f t="shared" ca="1" si="32"/>
        <v>2.6910503333080055E-11</v>
      </c>
      <c r="F379" s="39">
        <f>-$O$10</f>
        <v>-2000</v>
      </c>
      <c r="G379" s="34">
        <f ca="1">IF(B379=12,IFERROR(OFFSET($N$25,MATCH($S$4+C379,$N$26:$N$141,0),MATCH($S$5,$O$25:$P$25,0)),1),0)</f>
        <v>0</v>
      </c>
      <c r="H379" s="34">
        <f t="shared" ca="1" si="35"/>
        <v>0</v>
      </c>
      <c r="I379" s="35">
        <f ca="1">F379*H379/(1+$O$4/$O$6)^A379</f>
        <v>0</v>
      </c>
      <c r="J379" s="19">
        <f ca="1">D379+E379+F379*H379</f>
        <v>5.4090111699490909E-9</v>
      </c>
      <c r="K379" s="36"/>
    </row>
    <row r="380" spans="1:11" x14ac:dyDescent="0.3">
      <c r="A380" s="1">
        <f t="shared" si="37"/>
        <v>375</v>
      </c>
      <c r="B380" s="9">
        <f t="shared" si="36"/>
        <v>3</v>
      </c>
      <c r="C380" s="1">
        <f t="shared" si="34"/>
        <v>32</v>
      </c>
      <c r="D380" s="19">
        <f ca="1">J379</f>
        <v>5.4090111699490909E-9</v>
      </c>
      <c r="E380" s="17">
        <f t="shared" ca="1" si="32"/>
        <v>2.7045055849745455E-11</v>
      </c>
      <c r="F380" s="39">
        <f>-$O$10</f>
        <v>-2000</v>
      </c>
      <c r="G380" s="34">
        <f ca="1">IF(B380=12,IFERROR(OFFSET($N$25,MATCH($S$4+C380,$N$26:$N$141,0),MATCH($S$5,$O$25:$P$25,0)),1),0)</f>
        <v>0</v>
      </c>
      <c r="H380" s="34">
        <f t="shared" ca="1" si="35"/>
        <v>0</v>
      </c>
      <c r="I380" s="35">
        <f ca="1">F380*H380/(1+$O$4/$O$6)^A380</f>
        <v>0</v>
      </c>
      <c r="J380" s="19">
        <f ca="1">D380+E380+F380*H380</f>
        <v>5.4360562257988364E-9</v>
      </c>
      <c r="K380" s="36"/>
    </row>
    <row r="381" spans="1:11" x14ac:dyDescent="0.3">
      <c r="A381" s="1">
        <f t="shared" si="37"/>
        <v>376</v>
      </c>
      <c r="B381" s="9">
        <f t="shared" si="36"/>
        <v>4</v>
      </c>
      <c r="C381" s="1">
        <f t="shared" si="34"/>
        <v>32</v>
      </c>
      <c r="D381" s="19">
        <f ca="1">J380</f>
        <v>5.4360562257988364E-9</v>
      </c>
      <c r="E381" s="17">
        <f t="shared" ca="1" si="32"/>
        <v>2.7180281128994184E-11</v>
      </c>
      <c r="F381" s="39">
        <f>-$O$10</f>
        <v>-2000</v>
      </c>
      <c r="G381" s="34">
        <f ca="1">IF(B381=12,IFERROR(OFFSET($N$25,MATCH($S$4+C381,$N$26:$N$141,0),MATCH($S$5,$O$25:$P$25,0)),1),0)</f>
        <v>0</v>
      </c>
      <c r="H381" s="34">
        <f t="shared" ca="1" si="35"/>
        <v>0</v>
      </c>
      <c r="I381" s="35">
        <f ca="1">F381*H381/(1+$O$4/$O$6)^A381</f>
        <v>0</v>
      </c>
      <c r="J381" s="19">
        <f ca="1">D381+E381+F381*H381</f>
        <v>5.4632365069278303E-9</v>
      </c>
      <c r="K381" s="36"/>
    </row>
    <row r="382" spans="1:11" x14ac:dyDescent="0.3">
      <c r="A382" s="1">
        <f t="shared" si="37"/>
        <v>377</v>
      </c>
      <c r="B382" s="9">
        <f t="shared" si="36"/>
        <v>5</v>
      </c>
      <c r="C382" s="1">
        <f t="shared" si="34"/>
        <v>32</v>
      </c>
      <c r="D382" s="19">
        <f ca="1">J381</f>
        <v>5.4632365069278303E-9</v>
      </c>
      <c r="E382" s="17">
        <f t="shared" ca="1" si="32"/>
        <v>2.7316182534639153E-11</v>
      </c>
      <c r="F382" s="39">
        <f>-$O$10</f>
        <v>-2000</v>
      </c>
      <c r="G382" s="34">
        <f ca="1">IF(B382=12,IFERROR(OFFSET($N$25,MATCH($S$4+C382,$N$26:$N$141,0),MATCH($S$5,$O$25:$P$25,0)),1),0)</f>
        <v>0</v>
      </c>
      <c r="H382" s="34">
        <f t="shared" ca="1" si="35"/>
        <v>0</v>
      </c>
      <c r="I382" s="35">
        <f ca="1">F382*H382/(1+$O$4/$O$6)^A382</f>
        <v>0</v>
      </c>
      <c r="J382" s="19">
        <f ca="1">D382+E382+F382*H382</f>
        <v>5.4905526894624691E-9</v>
      </c>
      <c r="K382" s="36"/>
    </row>
    <row r="383" spans="1:11" x14ac:dyDescent="0.3">
      <c r="A383" s="1">
        <f t="shared" si="37"/>
        <v>378</v>
      </c>
      <c r="B383" s="9">
        <f t="shared" si="36"/>
        <v>6</v>
      </c>
      <c r="C383" s="1">
        <f t="shared" si="34"/>
        <v>32</v>
      </c>
      <c r="D383" s="19">
        <f ca="1">J382</f>
        <v>5.4905526894624691E-9</v>
      </c>
      <c r="E383" s="17">
        <f t="shared" ca="1" si="32"/>
        <v>2.7452763447312345E-11</v>
      </c>
      <c r="F383" s="39">
        <f>-$O$10</f>
        <v>-2000</v>
      </c>
      <c r="G383" s="34">
        <f ca="1">IF(B383=12,IFERROR(OFFSET($N$25,MATCH($S$4+C383,$N$26:$N$141,0),MATCH($S$5,$O$25:$P$25,0)),1),0)</f>
        <v>0</v>
      </c>
      <c r="H383" s="34">
        <f t="shared" ca="1" si="35"/>
        <v>0</v>
      </c>
      <c r="I383" s="35">
        <f ca="1">F383*H383/(1+$O$4/$O$6)^A383</f>
        <v>0</v>
      </c>
      <c r="J383" s="19">
        <f ca="1">D383+E383+F383*H383</f>
        <v>5.5180054529097818E-9</v>
      </c>
      <c r="K383" s="36"/>
    </row>
    <row r="384" spans="1:11" x14ac:dyDescent="0.3">
      <c r="A384" s="1">
        <f t="shared" si="37"/>
        <v>379</v>
      </c>
      <c r="B384" s="9">
        <f t="shared" si="36"/>
        <v>7</v>
      </c>
      <c r="C384" s="1">
        <f t="shared" si="34"/>
        <v>32</v>
      </c>
      <c r="D384" s="19">
        <f ca="1">J383</f>
        <v>5.5180054529097818E-9</v>
      </c>
      <c r="E384" s="17">
        <f t="shared" ca="1" si="32"/>
        <v>2.7590027264548908E-11</v>
      </c>
      <c r="F384" s="39">
        <f>-$O$10</f>
        <v>-2000</v>
      </c>
      <c r="G384" s="34">
        <f ca="1">IF(B384=12,IFERROR(OFFSET($N$25,MATCH($S$4+C384,$N$26:$N$141,0),MATCH($S$5,$O$25:$P$25,0)),1),0)</f>
        <v>0</v>
      </c>
      <c r="H384" s="34">
        <f t="shared" ca="1" si="35"/>
        <v>0</v>
      </c>
      <c r="I384" s="35">
        <f ca="1">F384*H384/(1+$O$4/$O$6)^A384</f>
        <v>0</v>
      </c>
      <c r="J384" s="19">
        <f ca="1">D384+E384+F384*H384</f>
        <v>5.5455954801743309E-9</v>
      </c>
      <c r="K384" s="36"/>
    </row>
    <row r="385" spans="1:11" x14ac:dyDescent="0.3">
      <c r="A385" s="1">
        <f t="shared" si="37"/>
        <v>380</v>
      </c>
      <c r="B385" s="9">
        <f t="shared" si="36"/>
        <v>8</v>
      </c>
      <c r="C385" s="1">
        <f t="shared" si="34"/>
        <v>32</v>
      </c>
      <c r="D385" s="19">
        <f ca="1">J384</f>
        <v>5.5455954801743309E-9</v>
      </c>
      <c r="E385" s="17">
        <f t="shared" ca="1" si="32"/>
        <v>2.7727977400871654E-11</v>
      </c>
      <c r="F385" s="39">
        <f>-$O$10</f>
        <v>-2000</v>
      </c>
      <c r="G385" s="34">
        <f ca="1">IF(B385=12,IFERROR(OFFSET($N$25,MATCH($S$4+C385,$N$26:$N$141,0),MATCH($S$5,$O$25:$P$25,0)),1),0)</f>
        <v>0</v>
      </c>
      <c r="H385" s="34">
        <f t="shared" ca="1" si="35"/>
        <v>0</v>
      </c>
      <c r="I385" s="35">
        <f ca="1">F385*H385/(1+$O$4/$O$6)^A385</f>
        <v>0</v>
      </c>
      <c r="J385" s="19">
        <f ca="1">D385+E385+F385*H385</f>
        <v>5.5733234575752028E-9</v>
      </c>
      <c r="K385" s="36"/>
    </row>
    <row r="386" spans="1:11" x14ac:dyDescent="0.3">
      <c r="A386" s="1">
        <f t="shared" si="37"/>
        <v>381</v>
      </c>
      <c r="B386" s="9">
        <f t="shared" si="36"/>
        <v>9</v>
      </c>
      <c r="C386" s="1">
        <f t="shared" si="34"/>
        <v>32</v>
      </c>
      <c r="D386" s="19">
        <f ca="1">J385</f>
        <v>5.5733234575752028E-9</v>
      </c>
      <c r="E386" s="17">
        <f t="shared" ca="1" si="32"/>
        <v>2.7866617287876016E-11</v>
      </c>
      <c r="F386" s="39">
        <f>-$O$10</f>
        <v>-2000</v>
      </c>
      <c r="G386" s="34">
        <f ca="1">IF(B386=12,IFERROR(OFFSET($N$25,MATCH($S$4+C386,$N$26:$N$141,0),MATCH($S$5,$O$25:$P$25,0)),1),0)</f>
        <v>0</v>
      </c>
      <c r="H386" s="34">
        <f t="shared" ca="1" si="35"/>
        <v>0</v>
      </c>
      <c r="I386" s="35">
        <f ca="1">F386*H386/(1+$O$4/$O$6)^A386</f>
        <v>0</v>
      </c>
      <c r="J386" s="19">
        <f ca="1">D386+E386+F386*H386</f>
        <v>5.6011900748630791E-9</v>
      </c>
      <c r="K386" s="36"/>
    </row>
    <row r="387" spans="1:11" x14ac:dyDescent="0.3">
      <c r="A387" s="1">
        <f t="shared" si="37"/>
        <v>382</v>
      </c>
      <c r="B387" s="9">
        <f t="shared" si="36"/>
        <v>10</v>
      </c>
      <c r="C387" s="1">
        <f t="shared" si="34"/>
        <v>32</v>
      </c>
      <c r="D387" s="19">
        <f ca="1">J386</f>
        <v>5.6011900748630791E-9</v>
      </c>
      <c r="E387" s="17">
        <f t="shared" ca="1" si="32"/>
        <v>2.8005950374315396E-11</v>
      </c>
      <c r="F387" s="39">
        <f>-$O$10</f>
        <v>-2000</v>
      </c>
      <c r="G387" s="34">
        <f ca="1">IF(B387=12,IFERROR(OFFSET($N$25,MATCH($S$4+C387,$N$26:$N$141,0),MATCH($S$5,$O$25:$P$25,0)),1),0)</f>
        <v>0</v>
      </c>
      <c r="H387" s="34">
        <f t="shared" ca="1" si="35"/>
        <v>0</v>
      </c>
      <c r="I387" s="35">
        <f ca="1">F387*H387/(1+$O$4/$O$6)^A387</f>
        <v>0</v>
      </c>
      <c r="J387" s="19">
        <f ca="1">D387+E387+F387*H387</f>
        <v>5.6291960252373946E-9</v>
      </c>
      <c r="K387" s="36"/>
    </row>
    <row r="388" spans="1:11" x14ac:dyDescent="0.3">
      <c r="A388" s="1">
        <f t="shared" si="37"/>
        <v>383</v>
      </c>
      <c r="B388" s="9">
        <f t="shared" si="36"/>
        <v>11</v>
      </c>
      <c r="C388" s="1">
        <f t="shared" si="34"/>
        <v>32</v>
      </c>
      <c r="D388" s="19">
        <f ca="1">J387</f>
        <v>5.6291960252373946E-9</v>
      </c>
      <c r="E388" s="17">
        <f t="shared" ca="1" si="32"/>
        <v>2.8145980126186975E-11</v>
      </c>
      <c r="F388" s="39">
        <f>-$O$10</f>
        <v>-2000</v>
      </c>
      <c r="G388" s="34">
        <f ca="1">IF(B388=12,IFERROR(OFFSET($N$25,MATCH($S$4+C388,$N$26:$N$141,0),MATCH($S$5,$O$25:$P$25,0)),1),0)</f>
        <v>0</v>
      </c>
      <c r="H388" s="34">
        <f t="shared" ca="1" si="35"/>
        <v>0</v>
      </c>
      <c r="I388" s="35">
        <f ca="1">F388*H388/(1+$O$4/$O$6)^A388</f>
        <v>0</v>
      </c>
      <c r="J388" s="19">
        <f ca="1">D388+E388+F388*H388</f>
        <v>5.6573420053635818E-9</v>
      </c>
      <c r="K388" s="36"/>
    </row>
    <row r="389" spans="1:11" x14ac:dyDescent="0.3">
      <c r="A389" s="1">
        <f t="shared" si="37"/>
        <v>384</v>
      </c>
      <c r="B389" s="9">
        <f t="shared" si="36"/>
        <v>12</v>
      </c>
      <c r="C389" s="1">
        <f t="shared" si="34"/>
        <v>32</v>
      </c>
      <c r="D389" s="19">
        <f ca="1">J388</f>
        <v>5.6573420053635818E-9</v>
      </c>
      <c r="E389" s="17">
        <f t="shared" ca="1" si="32"/>
        <v>2.828671002681791E-11</v>
      </c>
      <c r="F389" s="39">
        <f>-$O$10</f>
        <v>-2000</v>
      </c>
      <c r="G389" s="34">
        <f ca="1">IF(B389=12,IFERROR(OFFSET($N$25,MATCH($S$4+C389,$N$26:$N$141,0),MATCH($S$5,$O$25:$P$25,0)),1),0)</f>
        <v>1</v>
      </c>
      <c r="H389" s="34">
        <f t="shared" ca="1" si="35"/>
        <v>0</v>
      </c>
      <c r="I389" s="35">
        <f ca="1">F389*H389/(1+$O$4/$O$6)^A389</f>
        <v>0</v>
      </c>
      <c r="J389" s="19">
        <f ca="1">D389+E389+F389*H389</f>
        <v>5.6856287153903996E-9</v>
      </c>
      <c r="K389" s="36"/>
    </row>
    <row r="390" spans="1:11" x14ac:dyDescent="0.3">
      <c r="A390" s="1">
        <f t="shared" si="37"/>
        <v>385</v>
      </c>
      <c r="B390" s="9">
        <f t="shared" si="36"/>
        <v>1</v>
      </c>
      <c r="C390" s="1">
        <f t="shared" si="34"/>
        <v>33</v>
      </c>
      <c r="D390" s="19">
        <f ca="1">J389</f>
        <v>5.6856287153903996E-9</v>
      </c>
      <c r="E390" s="17">
        <f t="shared" ca="1" si="32"/>
        <v>2.8428143576951999E-11</v>
      </c>
      <c r="F390" s="39">
        <f>-$O$10</f>
        <v>-2000</v>
      </c>
      <c r="G390" s="34">
        <f ca="1">IF(B390=12,IFERROR(OFFSET($N$25,MATCH($S$4+C390,$N$26:$N$141,0),MATCH($S$5,$O$25:$P$25,0)),1),0)</f>
        <v>0</v>
      </c>
      <c r="H390" s="34">
        <f t="shared" ca="1" si="35"/>
        <v>0</v>
      </c>
      <c r="I390" s="35">
        <f ca="1">F390*H390/(1+$O$4/$O$6)^A390</f>
        <v>0</v>
      </c>
      <c r="J390" s="19">
        <f ca="1">D390+E390+F390*H390</f>
        <v>5.7140568589673515E-9</v>
      </c>
      <c r="K390" s="36"/>
    </row>
    <row r="391" spans="1:11" x14ac:dyDescent="0.3">
      <c r="A391" s="1">
        <f t="shared" si="37"/>
        <v>386</v>
      </c>
      <c r="B391" s="9">
        <f t="shared" si="36"/>
        <v>2</v>
      </c>
      <c r="C391" s="1">
        <f t="shared" si="34"/>
        <v>33</v>
      </c>
      <c r="D391" s="19">
        <f ca="1">J390</f>
        <v>5.7140568589673515E-9</v>
      </c>
      <c r="E391" s="17">
        <f t="shared" ref="E391:E425" ca="1" si="38">D391*($O$4/$O$6)</f>
        <v>2.8570284294836759E-11</v>
      </c>
      <c r="F391" s="39">
        <f>-$O$10</f>
        <v>-2000</v>
      </c>
      <c r="G391" s="34">
        <f ca="1">IF(B391=12,IFERROR(OFFSET($N$25,MATCH($S$4+C391,$N$26:$N$141,0),MATCH($S$5,$O$25:$P$25,0)),1),0)</f>
        <v>0</v>
      </c>
      <c r="H391" s="34">
        <f t="shared" ca="1" si="35"/>
        <v>0</v>
      </c>
      <c r="I391" s="35">
        <f ca="1">F391*H391/(1+$O$4/$O$6)^A391</f>
        <v>0</v>
      </c>
      <c r="J391" s="19">
        <f ca="1">D391+E391+F391*H391</f>
        <v>5.7426271432621879E-9</v>
      </c>
      <c r="K391" s="36"/>
    </row>
    <row r="392" spans="1:11" x14ac:dyDescent="0.3">
      <c r="A392" s="1">
        <f t="shared" si="37"/>
        <v>387</v>
      </c>
      <c r="B392" s="9">
        <f t="shared" si="36"/>
        <v>3</v>
      </c>
      <c r="C392" s="1">
        <f t="shared" si="34"/>
        <v>33</v>
      </c>
      <c r="D392" s="19">
        <f ca="1">J391</f>
        <v>5.7426271432621879E-9</v>
      </c>
      <c r="E392" s="17">
        <f t="shared" ca="1" si="38"/>
        <v>2.871313571631094E-11</v>
      </c>
      <c r="F392" s="39">
        <f>-$O$10</f>
        <v>-2000</v>
      </c>
      <c r="G392" s="34">
        <f ca="1">IF(B392=12,IFERROR(OFFSET($N$25,MATCH($S$4+C392,$N$26:$N$141,0),MATCH($S$5,$O$25:$P$25,0)),1),0)</f>
        <v>0</v>
      </c>
      <c r="H392" s="34">
        <f t="shared" ca="1" si="35"/>
        <v>0</v>
      </c>
      <c r="I392" s="35">
        <f ca="1">F392*H392/(1+$O$4/$O$6)^A392</f>
        <v>0</v>
      </c>
      <c r="J392" s="19">
        <f ca="1">D392+E392+F392*H392</f>
        <v>5.7713402789784986E-9</v>
      </c>
      <c r="K392" s="36"/>
    </row>
    <row r="393" spans="1:11" x14ac:dyDescent="0.3">
      <c r="A393" s="1">
        <f t="shared" si="37"/>
        <v>388</v>
      </c>
      <c r="B393" s="9">
        <f t="shared" si="36"/>
        <v>4</v>
      </c>
      <c r="C393" s="1">
        <f t="shared" si="34"/>
        <v>33</v>
      </c>
      <c r="D393" s="19">
        <f ca="1">J392</f>
        <v>5.7713402789784986E-9</v>
      </c>
      <c r="E393" s="17">
        <f t="shared" ca="1" si="38"/>
        <v>2.8856701394892493E-11</v>
      </c>
      <c r="F393" s="39">
        <f>-$O$10</f>
        <v>-2000</v>
      </c>
      <c r="G393" s="34">
        <f ca="1">IF(B393=12,IFERROR(OFFSET($N$25,MATCH($S$4+C393,$N$26:$N$141,0),MATCH($S$5,$O$25:$P$25,0)),1),0)</f>
        <v>0</v>
      </c>
      <c r="H393" s="34">
        <f t="shared" ca="1" si="35"/>
        <v>0</v>
      </c>
      <c r="I393" s="35">
        <f ca="1">F393*H393/(1+$O$4/$O$6)^A393</f>
        <v>0</v>
      </c>
      <c r="J393" s="19">
        <f ca="1">D393+E393+F393*H393</f>
        <v>5.8001969803733911E-9</v>
      </c>
      <c r="K393" s="36"/>
    </row>
    <row r="394" spans="1:11" x14ac:dyDescent="0.3">
      <c r="A394" s="1">
        <f t="shared" si="37"/>
        <v>389</v>
      </c>
      <c r="B394" s="9">
        <f t="shared" si="36"/>
        <v>5</v>
      </c>
      <c r="C394" s="1">
        <f t="shared" si="34"/>
        <v>33</v>
      </c>
      <c r="D394" s="19">
        <f ca="1">J393</f>
        <v>5.8001969803733911E-9</v>
      </c>
      <c r="E394" s="17">
        <f t="shared" ca="1" si="38"/>
        <v>2.9000984901866956E-11</v>
      </c>
      <c r="F394" s="39">
        <f>-$O$10</f>
        <v>-2000</v>
      </c>
      <c r="G394" s="34">
        <f ca="1">IF(B394=12,IFERROR(OFFSET($N$25,MATCH($S$4+C394,$N$26:$N$141,0),MATCH($S$5,$O$25:$P$25,0)),1),0)</f>
        <v>0</v>
      </c>
      <c r="H394" s="34">
        <f t="shared" ca="1" si="35"/>
        <v>0</v>
      </c>
      <c r="I394" s="35">
        <f ca="1">F394*H394/(1+$O$4/$O$6)^A394</f>
        <v>0</v>
      </c>
      <c r="J394" s="19">
        <f ca="1">D394+E394+F394*H394</f>
        <v>5.829197965275258E-9</v>
      </c>
      <c r="K394" s="36"/>
    </row>
    <row r="395" spans="1:11" x14ac:dyDescent="0.3">
      <c r="A395" s="1">
        <f t="shared" si="37"/>
        <v>390</v>
      </c>
      <c r="B395" s="9">
        <f t="shared" si="36"/>
        <v>6</v>
      </c>
      <c r="C395" s="1">
        <f t="shared" si="34"/>
        <v>33</v>
      </c>
      <c r="D395" s="19">
        <f ca="1">J394</f>
        <v>5.829197965275258E-9</v>
      </c>
      <c r="E395" s="17">
        <f t="shared" ca="1" si="38"/>
        <v>2.9145989826376291E-11</v>
      </c>
      <c r="F395" s="39">
        <f>-$O$10</f>
        <v>-2000</v>
      </c>
      <c r="G395" s="34">
        <f ca="1">IF(B395=12,IFERROR(OFFSET($N$25,MATCH($S$4+C395,$N$26:$N$141,0),MATCH($S$5,$O$25:$P$25,0)),1),0)</f>
        <v>0</v>
      </c>
      <c r="H395" s="34">
        <f t="shared" ca="1" si="35"/>
        <v>0</v>
      </c>
      <c r="I395" s="35">
        <f ca="1">F395*H395/(1+$O$4/$O$6)^A395</f>
        <v>0</v>
      </c>
      <c r="J395" s="19">
        <f ca="1">D395+E395+F395*H395</f>
        <v>5.8583439551016346E-9</v>
      </c>
      <c r="K395" s="36"/>
    </row>
    <row r="396" spans="1:11" x14ac:dyDescent="0.3">
      <c r="A396" s="1">
        <f t="shared" si="37"/>
        <v>391</v>
      </c>
      <c r="B396" s="9">
        <f t="shared" si="36"/>
        <v>7</v>
      </c>
      <c r="C396" s="1">
        <f t="shared" si="34"/>
        <v>33</v>
      </c>
      <c r="D396" s="19">
        <f ca="1">J395</f>
        <v>5.8583439551016346E-9</v>
      </c>
      <c r="E396" s="17">
        <f t="shared" ca="1" si="38"/>
        <v>2.9291719775508171E-11</v>
      </c>
      <c r="F396" s="39">
        <f>-$O$10</f>
        <v>-2000</v>
      </c>
      <c r="G396" s="34">
        <f ca="1">IF(B396=12,IFERROR(OFFSET($N$25,MATCH($S$4+C396,$N$26:$N$141,0),MATCH($S$5,$O$25:$P$25,0)),1),0)</f>
        <v>0</v>
      </c>
      <c r="H396" s="34">
        <f t="shared" ca="1" si="35"/>
        <v>0</v>
      </c>
      <c r="I396" s="35">
        <f ca="1">F396*H396/(1+$O$4/$O$6)^A396</f>
        <v>0</v>
      </c>
      <c r="J396" s="19">
        <f ca="1">D396+E396+F396*H396</f>
        <v>5.8876356748771426E-9</v>
      </c>
      <c r="K396" s="36"/>
    </row>
    <row r="397" spans="1:11" x14ac:dyDescent="0.3">
      <c r="A397" s="1">
        <f t="shared" si="37"/>
        <v>392</v>
      </c>
      <c r="B397" s="9">
        <f t="shared" si="36"/>
        <v>8</v>
      </c>
      <c r="C397" s="1">
        <f t="shared" si="34"/>
        <v>33</v>
      </c>
      <c r="D397" s="19">
        <f ca="1">J396</f>
        <v>5.8876356748771426E-9</v>
      </c>
      <c r="E397" s="17">
        <f t="shared" ca="1" si="38"/>
        <v>2.9438178374385712E-11</v>
      </c>
      <c r="F397" s="39">
        <f>-$O$10</f>
        <v>-2000</v>
      </c>
      <c r="G397" s="34">
        <f ca="1">IF(B397=12,IFERROR(OFFSET($N$25,MATCH($S$4+C397,$N$26:$N$141,0),MATCH($S$5,$O$25:$P$25,0)),1),0)</f>
        <v>0</v>
      </c>
      <c r="H397" s="34">
        <f t="shared" ca="1" si="35"/>
        <v>0</v>
      </c>
      <c r="I397" s="35">
        <f ca="1">F397*H397/(1+$O$4/$O$6)^A397</f>
        <v>0</v>
      </c>
      <c r="J397" s="19">
        <f ca="1">D397+E397+F397*H397</f>
        <v>5.9170738532515284E-9</v>
      </c>
      <c r="K397" s="36"/>
    </row>
    <row r="398" spans="1:11" x14ac:dyDescent="0.3">
      <c r="A398" s="1">
        <f t="shared" si="37"/>
        <v>393</v>
      </c>
      <c r="B398" s="9">
        <f t="shared" si="36"/>
        <v>9</v>
      </c>
      <c r="C398" s="1">
        <f t="shared" si="34"/>
        <v>33</v>
      </c>
      <c r="D398" s="19">
        <f ca="1">J397</f>
        <v>5.9170738532515284E-9</v>
      </c>
      <c r="E398" s="17">
        <f t="shared" ca="1" si="38"/>
        <v>2.9585369266257646E-11</v>
      </c>
      <c r="F398" s="39">
        <f>-$O$10</f>
        <v>-2000</v>
      </c>
      <c r="G398" s="34">
        <f ca="1">IF(B398=12,IFERROR(OFFSET($N$25,MATCH($S$4+C398,$N$26:$N$141,0),MATCH($S$5,$O$25:$P$25,0)),1),0)</f>
        <v>0</v>
      </c>
      <c r="H398" s="34">
        <f t="shared" ca="1" si="35"/>
        <v>0</v>
      </c>
      <c r="I398" s="35">
        <f ca="1">F398*H398/(1+$O$4/$O$6)^A398</f>
        <v>0</v>
      </c>
      <c r="J398" s="19">
        <f ca="1">D398+E398+F398*H398</f>
        <v>5.9466592225177861E-9</v>
      </c>
      <c r="K398" s="36"/>
    </row>
    <row r="399" spans="1:11" x14ac:dyDescent="0.3">
      <c r="A399" s="1">
        <f t="shared" si="37"/>
        <v>394</v>
      </c>
      <c r="B399" s="9">
        <f t="shared" si="36"/>
        <v>10</v>
      </c>
      <c r="C399" s="1">
        <f t="shared" si="34"/>
        <v>33</v>
      </c>
      <c r="D399" s="19">
        <f ca="1">J398</f>
        <v>5.9466592225177861E-9</v>
      </c>
      <c r="E399" s="17">
        <f t="shared" ca="1" si="38"/>
        <v>2.973329611258893E-11</v>
      </c>
      <c r="F399" s="39">
        <f>-$O$10</f>
        <v>-2000</v>
      </c>
      <c r="G399" s="34">
        <f ca="1">IF(B399=12,IFERROR(OFFSET($N$25,MATCH($S$4+C399,$N$26:$N$141,0),MATCH($S$5,$O$25:$P$25,0)),1),0)</f>
        <v>0</v>
      </c>
      <c r="H399" s="34">
        <f t="shared" ca="1" si="35"/>
        <v>0</v>
      </c>
      <c r="I399" s="35">
        <f ca="1">F399*H399/(1+$O$4/$O$6)^A399</f>
        <v>0</v>
      </c>
      <c r="J399" s="19">
        <f ca="1">D399+E399+F399*H399</f>
        <v>5.976392518630375E-9</v>
      </c>
      <c r="K399" s="36"/>
    </row>
    <row r="400" spans="1:11" x14ac:dyDescent="0.3">
      <c r="A400" s="1">
        <f t="shared" si="37"/>
        <v>395</v>
      </c>
      <c r="B400" s="9">
        <f t="shared" si="36"/>
        <v>11</v>
      </c>
      <c r="C400" s="1">
        <f t="shared" si="34"/>
        <v>33</v>
      </c>
      <c r="D400" s="19">
        <f ca="1">J399</f>
        <v>5.976392518630375E-9</v>
      </c>
      <c r="E400" s="17">
        <f t="shared" ca="1" si="38"/>
        <v>2.9881962593151875E-11</v>
      </c>
      <c r="F400" s="39">
        <f>-$O$10</f>
        <v>-2000</v>
      </c>
      <c r="G400" s="34">
        <f ca="1">IF(B400=12,IFERROR(OFFSET($N$25,MATCH($S$4+C400,$N$26:$N$141,0),MATCH($S$5,$O$25:$P$25,0)),1),0)</f>
        <v>0</v>
      </c>
      <c r="H400" s="34">
        <f t="shared" ca="1" si="35"/>
        <v>0</v>
      </c>
      <c r="I400" s="35">
        <f ca="1">F400*H400/(1+$O$4/$O$6)^A400</f>
        <v>0</v>
      </c>
      <c r="J400" s="19">
        <f ca="1">D400+E400+F400*H400</f>
        <v>6.006274481223527E-9</v>
      </c>
      <c r="K400" s="36"/>
    </row>
    <row r="401" spans="1:11" x14ac:dyDescent="0.3">
      <c r="A401" s="1">
        <f t="shared" si="37"/>
        <v>396</v>
      </c>
      <c r="B401" s="9">
        <f t="shared" si="36"/>
        <v>12</v>
      </c>
      <c r="C401" s="1">
        <f t="shared" si="34"/>
        <v>33</v>
      </c>
      <c r="D401" s="19">
        <f ca="1">J400</f>
        <v>6.006274481223527E-9</v>
      </c>
      <c r="E401" s="17">
        <f t="shared" ca="1" si="38"/>
        <v>3.0031372406117636E-11</v>
      </c>
      <c r="F401" s="39">
        <f>-$O$10</f>
        <v>-2000</v>
      </c>
      <c r="G401" s="34">
        <f ca="1">IF(B401=12,IFERROR(OFFSET($N$25,MATCH($S$4+C401,$N$26:$N$141,0),MATCH($S$5,$O$25:$P$25,0)),1),0)</f>
        <v>1</v>
      </c>
      <c r="H401" s="34">
        <f t="shared" ca="1" si="35"/>
        <v>0</v>
      </c>
      <c r="I401" s="35">
        <f ca="1">F401*H401/(1+$O$4/$O$6)^A401</f>
        <v>0</v>
      </c>
      <c r="J401" s="19">
        <f ca="1">D401+E401+F401*H401</f>
        <v>6.0363058536296447E-9</v>
      </c>
      <c r="K401" s="36"/>
    </row>
    <row r="402" spans="1:11" x14ac:dyDescent="0.3">
      <c r="A402" s="1">
        <f t="shared" si="37"/>
        <v>397</v>
      </c>
      <c r="B402" s="9">
        <f t="shared" si="36"/>
        <v>1</v>
      </c>
      <c r="C402" s="1">
        <f t="shared" ref="C402:C425" si="39">C390+1</f>
        <v>34</v>
      </c>
      <c r="D402" s="19">
        <f ca="1">J401</f>
        <v>6.0363058536296447E-9</v>
      </c>
      <c r="E402" s="17">
        <f t="shared" ca="1" si="38"/>
        <v>3.0181529268148222E-11</v>
      </c>
      <c r="F402" s="39">
        <f>-$O$10</f>
        <v>-2000</v>
      </c>
      <c r="G402" s="34">
        <f ca="1">IF(B402=12,IFERROR(OFFSET($N$25,MATCH($S$4+C402,$N$26:$N$141,0),MATCH($S$5,$O$25:$P$25,0)),1),0)</f>
        <v>0</v>
      </c>
      <c r="H402" s="34">
        <f t="shared" ref="H402:H425" ca="1" si="40">H401*(1-G401)</f>
        <v>0</v>
      </c>
      <c r="I402" s="35">
        <f ca="1">F402*H402/(1+$O$4/$O$6)^A402</f>
        <v>0</v>
      </c>
      <c r="J402" s="19">
        <f ca="1">D402+E402+F402*H402</f>
        <v>6.0664873828977929E-9</v>
      </c>
      <c r="K402" s="36"/>
    </row>
    <row r="403" spans="1:11" x14ac:dyDescent="0.3">
      <c r="A403" s="1">
        <f t="shared" si="37"/>
        <v>398</v>
      </c>
      <c r="B403" s="9">
        <f t="shared" ref="B403:B425" si="41">B391</f>
        <v>2</v>
      </c>
      <c r="C403" s="1">
        <f t="shared" si="39"/>
        <v>34</v>
      </c>
      <c r="D403" s="19">
        <f ca="1">J402</f>
        <v>6.0664873828977929E-9</v>
      </c>
      <c r="E403" s="17">
        <f t="shared" ca="1" si="38"/>
        <v>3.0332436914488968E-11</v>
      </c>
      <c r="F403" s="39">
        <f>-$O$10</f>
        <v>-2000</v>
      </c>
      <c r="G403" s="34">
        <f ca="1">IF(B403=12,IFERROR(OFFSET($N$25,MATCH($S$4+C403,$N$26:$N$141,0),MATCH($S$5,$O$25:$P$25,0)),1),0)</f>
        <v>0</v>
      </c>
      <c r="H403" s="34">
        <f t="shared" ca="1" si="40"/>
        <v>0</v>
      </c>
      <c r="I403" s="35">
        <f ca="1">F403*H403/(1+$O$4/$O$6)^A403</f>
        <v>0</v>
      </c>
      <c r="J403" s="19">
        <f ca="1">D403+E403+F403*H403</f>
        <v>6.0968198198122822E-9</v>
      </c>
      <c r="K403" s="36"/>
    </row>
    <row r="404" spans="1:11" x14ac:dyDescent="0.3">
      <c r="A404" s="1">
        <f t="shared" si="37"/>
        <v>399</v>
      </c>
      <c r="B404" s="9">
        <f t="shared" si="41"/>
        <v>3</v>
      </c>
      <c r="C404" s="1">
        <f t="shared" si="39"/>
        <v>34</v>
      </c>
      <c r="D404" s="19">
        <f ca="1">J403</f>
        <v>6.0968198198122822E-9</v>
      </c>
      <c r="E404" s="17">
        <f t="shared" ca="1" si="38"/>
        <v>3.0484099099061414E-11</v>
      </c>
      <c r="F404" s="39">
        <f>-$O$10</f>
        <v>-2000</v>
      </c>
      <c r="G404" s="34">
        <f ca="1">IF(B404=12,IFERROR(OFFSET($N$25,MATCH($S$4+C404,$N$26:$N$141,0),MATCH($S$5,$O$25:$P$25,0)),1),0)</f>
        <v>0</v>
      </c>
      <c r="H404" s="34">
        <f t="shared" ca="1" si="40"/>
        <v>0</v>
      </c>
      <c r="I404" s="35">
        <f ca="1">F404*H404/(1+$O$4/$O$6)^A404</f>
        <v>0</v>
      </c>
      <c r="J404" s="19">
        <f ca="1">D404+E404+F404*H404</f>
        <v>6.1273039189113433E-9</v>
      </c>
      <c r="K404" s="36"/>
    </row>
    <row r="405" spans="1:11" x14ac:dyDescent="0.3">
      <c r="A405" s="1">
        <f t="shared" si="37"/>
        <v>400</v>
      </c>
      <c r="B405" s="9">
        <f t="shared" si="41"/>
        <v>4</v>
      </c>
      <c r="C405" s="1">
        <f t="shared" si="39"/>
        <v>34</v>
      </c>
      <c r="D405" s="19">
        <f ca="1">J404</f>
        <v>6.1273039189113433E-9</v>
      </c>
      <c r="E405" s="17">
        <f t="shared" ca="1" si="38"/>
        <v>3.0636519594556716E-11</v>
      </c>
      <c r="F405" s="39">
        <f>-$O$10</f>
        <v>-2000</v>
      </c>
      <c r="G405" s="34">
        <f ca="1">IF(B405=12,IFERROR(OFFSET($N$25,MATCH($S$4+C405,$N$26:$N$141,0),MATCH($S$5,$O$25:$P$25,0)),1),0)</f>
        <v>0</v>
      </c>
      <c r="H405" s="34">
        <f t="shared" ca="1" si="40"/>
        <v>0</v>
      </c>
      <c r="I405" s="35">
        <f ca="1">F405*H405/(1+$O$4/$O$6)^A405</f>
        <v>0</v>
      </c>
      <c r="J405" s="19">
        <f ca="1">D405+E405+F405*H405</f>
        <v>6.1579404385058999E-9</v>
      </c>
      <c r="K405" s="36"/>
    </row>
    <row r="406" spans="1:11" x14ac:dyDescent="0.3">
      <c r="A406" s="1">
        <f t="shared" si="37"/>
        <v>401</v>
      </c>
      <c r="B406" s="9">
        <f t="shared" si="41"/>
        <v>5</v>
      </c>
      <c r="C406" s="1">
        <f t="shared" si="39"/>
        <v>34</v>
      </c>
      <c r="D406" s="19">
        <f ca="1">J405</f>
        <v>6.1579404385058999E-9</v>
      </c>
      <c r="E406" s="17">
        <f t="shared" ca="1" si="38"/>
        <v>3.07897021925295E-11</v>
      </c>
      <c r="F406" s="39">
        <f>-$O$10</f>
        <v>-2000</v>
      </c>
      <c r="G406" s="34">
        <f ca="1">IF(B406=12,IFERROR(OFFSET($N$25,MATCH($S$4+C406,$N$26:$N$141,0),MATCH($S$5,$O$25:$P$25,0)),1),0)</f>
        <v>0</v>
      </c>
      <c r="H406" s="34">
        <f t="shared" ca="1" si="40"/>
        <v>0</v>
      </c>
      <c r="I406" s="35">
        <f ca="1">F406*H406/(1+$O$4/$O$6)^A406</f>
        <v>0</v>
      </c>
      <c r="J406" s="19">
        <f ca="1">D406+E406+F406*H406</f>
        <v>6.1887301406984293E-9</v>
      </c>
      <c r="K406" s="36"/>
    </row>
    <row r="407" spans="1:11" x14ac:dyDescent="0.3">
      <c r="A407" s="1">
        <f t="shared" ref="A407:A425" si="42">A406+1</f>
        <v>402</v>
      </c>
      <c r="B407" s="9">
        <f t="shared" si="41"/>
        <v>6</v>
      </c>
      <c r="C407" s="1">
        <f t="shared" si="39"/>
        <v>34</v>
      </c>
      <c r="D407" s="19">
        <f ca="1">J406</f>
        <v>6.1887301406984293E-9</v>
      </c>
      <c r="E407" s="17">
        <f t="shared" ca="1" si="38"/>
        <v>3.0943650703492146E-11</v>
      </c>
      <c r="F407" s="39">
        <f>-$O$10</f>
        <v>-2000</v>
      </c>
      <c r="G407" s="34">
        <f ca="1">IF(B407=12,IFERROR(OFFSET($N$25,MATCH($S$4+C407,$N$26:$N$141,0),MATCH($S$5,$O$25:$P$25,0)),1),0)</f>
        <v>0</v>
      </c>
      <c r="H407" s="34">
        <f t="shared" ca="1" si="40"/>
        <v>0</v>
      </c>
      <c r="I407" s="35">
        <f ca="1">F407*H407/(1+$O$4/$O$6)^A407</f>
        <v>0</v>
      </c>
      <c r="J407" s="19">
        <f ca="1">D407+E407+F407*H407</f>
        <v>6.2196737914019214E-9</v>
      </c>
      <c r="K407" s="36"/>
    </row>
    <row r="408" spans="1:11" x14ac:dyDescent="0.3">
      <c r="A408" s="1">
        <f t="shared" si="42"/>
        <v>403</v>
      </c>
      <c r="B408" s="9">
        <f t="shared" si="41"/>
        <v>7</v>
      </c>
      <c r="C408" s="1">
        <f t="shared" si="39"/>
        <v>34</v>
      </c>
      <c r="D408" s="19">
        <f ca="1">J407</f>
        <v>6.2196737914019214E-9</v>
      </c>
      <c r="E408" s="17">
        <f t="shared" ca="1" si="38"/>
        <v>3.1098368957009611E-11</v>
      </c>
      <c r="F408" s="39">
        <f>-$O$10</f>
        <v>-2000</v>
      </c>
      <c r="G408" s="34">
        <f ca="1">IF(B408=12,IFERROR(OFFSET($N$25,MATCH($S$4+C408,$N$26:$N$141,0),MATCH($S$5,$O$25:$P$25,0)),1),0)</f>
        <v>0</v>
      </c>
      <c r="H408" s="34">
        <f t="shared" ca="1" si="40"/>
        <v>0</v>
      </c>
      <c r="I408" s="35">
        <f ca="1">F408*H408/(1+$O$4/$O$6)^A408</f>
        <v>0</v>
      </c>
      <c r="J408" s="19">
        <f ca="1">D408+E408+F408*H408</f>
        <v>6.2507721603589311E-9</v>
      </c>
      <c r="K408" s="36"/>
    </row>
    <row r="409" spans="1:11" x14ac:dyDescent="0.3">
      <c r="A409" s="1">
        <f t="shared" si="42"/>
        <v>404</v>
      </c>
      <c r="B409" s="9">
        <f t="shared" si="41"/>
        <v>8</v>
      </c>
      <c r="C409" s="1">
        <f t="shared" si="39"/>
        <v>34</v>
      </c>
      <c r="D409" s="19">
        <f ca="1">J408</f>
        <v>6.2507721603589311E-9</v>
      </c>
      <c r="E409" s="17">
        <f t="shared" ca="1" si="38"/>
        <v>3.1253860801794653E-11</v>
      </c>
      <c r="F409" s="39">
        <f>-$O$10</f>
        <v>-2000</v>
      </c>
      <c r="G409" s="34">
        <f ca="1">IF(B409=12,IFERROR(OFFSET($N$25,MATCH($S$4+C409,$N$26:$N$141,0),MATCH($S$5,$O$25:$P$25,0)),1),0)</f>
        <v>0</v>
      </c>
      <c r="H409" s="34">
        <f t="shared" ca="1" si="40"/>
        <v>0</v>
      </c>
      <c r="I409" s="35">
        <f ca="1">F409*H409/(1+$O$4/$O$6)^A409</f>
        <v>0</v>
      </c>
      <c r="J409" s="19">
        <f ca="1">D409+E409+F409*H409</f>
        <v>6.2820260211607256E-9</v>
      </c>
      <c r="K409" s="36"/>
    </row>
    <row r="410" spans="1:11" x14ac:dyDescent="0.3">
      <c r="A410" s="1">
        <f t="shared" si="42"/>
        <v>405</v>
      </c>
      <c r="B410" s="9">
        <f t="shared" si="41"/>
        <v>9</v>
      </c>
      <c r="C410" s="1">
        <f t="shared" si="39"/>
        <v>34</v>
      </c>
      <c r="D410" s="19">
        <f ca="1">J409</f>
        <v>6.2820260211607256E-9</v>
      </c>
      <c r="E410" s="17">
        <f t="shared" ca="1" si="38"/>
        <v>3.1410130105803627E-11</v>
      </c>
      <c r="F410" s="39">
        <f>-$O$10</f>
        <v>-2000</v>
      </c>
      <c r="G410" s="34">
        <f ca="1">IF(B410=12,IFERROR(OFFSET($N$25,MATCH($S$4+C410,$N$26:$N$141,0),MATCH($S$5,$O$25:$P$25,0)),1),0)</f>
        <v>0</v>
      </c>
      <c r="H410" s="34">
        <f t="shared" ca="1" si="40"/>
        <v>0</v>
      </c>
      <c r="I410" s="35">
        <f ca="1">F410*H410/(1+$O$4/$O$6)^A410</f>
        <v>0</v>
      </c>
      <c r="J410" s="19">
        <f ca="1">D410+E410+F410*H410</f>
        <v>6.3134361512665294E-9</v>
      </c>
      <c r="K410" s="36"/>
    </row>
    <row r="411" spans="1:11" x14ac:dyDescent="0.3">
      <c r="A411" s="1">
        <f t="shared" si="42"/>
        <v>406</v>
      </c>
      <c r="B411" s="9">
        <f t="shared" si="41"/>
        <v>10</v>
      </c>
      <c r="C411" s="1">
        <f t="shared" si="39"/>
        <v>34</v>
      </c>
      <c r="D411" s="19">
        <f ca="1">J410</f>
        <v>6.3134361512665294E-9</v>
      </c>
      <c r="E411" s="17">
        <f t="shared" ca="1" si="38"/>
        <v>3.1567180756332646E-11</v>
      </c>
      <c r="F411" s="39">
        <f>-$O$10</f>
        <v>-2000</v>
      </c>
      <c r="G411" s="34">
        <f ca="1">IF(B411=12,IFERROR(OFFSET($N$25,MATCH($S$4+C411,$N$26:$N$141,0),MATCH($S$5,$O$25:$P$25,0)),1),0)</f>
        <v>0</v>
      </c>
      <c r="H411" s="34">
        <f t="shared" ca="1" si="40"/>
        <v>0</v>
      </c>
      <c r="I411" s="35">
        <f ca="1">F411*H411/(1+$O$4/$O$6)^A411</f>
        <v>0</v>
      </c>
      <c r="J411" s="19">
        <f ca="1">D411+E411+F411*H411</f>
        <v>6.3450033320228624E-9</v>
      </c>
      <c r="K411" s="36"/>
    </row>
    <row r="412" spans="1:11" x14ac:dyDescent="0.3">
      <c r="A412" s="1">
        <f t="shared" si="42"/>
        <v>407</v>
      </c>
      <c r="B412" s="9">
        <f t="shared" si="41"/>
        <v>11</v>
      </c>
      <c r="C412" s="1">
        <f t="shared" si="39"/>
        <v>34</v>
      </c>
      <c r="D412" s="19">
        <f ca="1">J411</f>
        <v>6.3450033320228624E-9</v>
      </c>
      <c r="E412" s="17">
        <f t="shared" ca="1" si="38"/>
        <v>3.1725016660114313E-11</v>
      </c>
      <c r="F412" s="39">
        <f>-$O$10</f>
        <v>-2000</v>
      </c>
      <c r="G412" s="34">
        <f ca="1">IF(B412=12,IFERROR(OFFSET($N$25,MATCH($S$4+C412,$N$26:$N$141,0),MATCH($S$5,$O$25:$P$25,0)),1),0)</f>
        <v>0</v>
      </c>
      <c r="H412" s="34">
        <f t="shared" ca="1" si="40"/>
        <v>0</v>
      </c>
      <c r="I412" s="35">
        <f ca="1">F412*H412/(1+$O$4/$O$6)^A412</f>
        <v>0</v>
      </c>
      <c r="J412" s="19">
        <f ca="1">D412+E412+F412*H412</f>
        <v>6.3767283486829763E-9</v>
      </c>
      <c r="K412" s="36"/>
    </row>
    <row r="413" spans="1:11" x14ac:dyDescent="0.3">
      <c r="A413" s="1">
        <f t="shared" si="42"/>
        <v>408</v>
      </c>
      <c r="B413" s="9">
        <f t="shared" si="41"/>
        <v>12</v>
      </c>
      <c r="C413" s="1">
        <f t="shared" si="39"/>
        <v>34</v>
      </c>
      <c r="D413" s="19">
        <f ca="1">J412</f>
        <v>6.3767283486829763E-9</v>
      </c>
      <c r="E413" s="17">
        <f t="shared" ca="1" si="38"/>
        <v>3.1883641743414881E-11</v>
      </c>
      <c r="F413" s="39">
        <f>-$O$10</f>
        <v>-2000</v>
      </c>
      <c r="G413" s="34">
        <f ca="1">IF(B413=12,IFERROR(OFFSET($N$25,MATCH($S$4+C413,$N$26:$N$141,0),MATCH($S$5,$O$25:$P$25,0)),1),0)</f>
        <v>1</v>
      </c>
      <c r="H413" s="34">
        <f t="shared" ca="1" si="40"/>
        <v>0</v>
      </c>
      <c r="I413" s="35">
        <f ca="1">F413*H413/(1+$O$4/$O$6)^A413</f>
        <v>0</v>
      </c>
      <c r="J413" s="19">
        <f ca="1">D413+E413+F413*H413</f>
        <v>6.4086119904263912E-9</v>
      </c>
      <c r="K413" s="36"/>
    </row>
    <row r="414" spans="1:11" x14ac:dyDescent="0.3">
      <c r="A414" s="1">
        <f t="shared" si="42"/>
        <v>409</v>
      </c>
      <c r="B414" s="9">
        <f t="shared" si="41"/>
        <v>1</v>
      </c>
      <c r="C414" s="1">
        <f t="shared" si="39"/>
        <v>35</v>
      </c>
      <c r="D414" s="19">
        <f ca="1">J413</f>
        <v>6.4086119904263912E-9</v>
      </c>
      <c r="E414" s="17">
        <f t="shared" ca="1" si="38"/>
        <v>3.2043059952131958E-11</v>
      </c>
      <c r="F414" s="39">
        <f>-$O$10</f>
        <v>-2000</v>
      </c>
      <c r="G414" s="34">
        <f ca="1">IF(B414=12,IFERROR(OFFSET($N$25,MATCH($S$4+C414,$N$26:$N$141,0),MATCH($S$5,$O$25:$P$25,0)),1),0)</f>
        <v>0</v>
      </c>
      <c r="H414" s="34">
        <f t="shared" ca="1" si="40"/>
        <v>0</v>
      </c>
      <c r="I414" s="35">
        <f ca="1">F414*H414/(1+$O$4/$O$6)^A414</f>
        <v>0</v>
      </c>
      <c r="J414" s="19">
        <f ca="1">D414+E414+F414*H414</f>
        <v>6.4406550503785233E-9</v>
      </c>
      <c r="K414" s="36"/>
    </row>
    <row r="415" spans="1:11" x14ac:dyDescent="0.3">
      <c r="A415" s="1">
        <f t="shared" si="42"/>
        <v>410</v>
      </c>
      <c r="B415" s="9">
        <f t="shared" si="41"/>
        <v>2</v>
      </c>
      <c r="C415" s="1">
        <f t="shared" si="39"/>
        <v>35</v>
      </c>
      <c r="D415" s="19">
        <f ca="1">J414</f>
        <v>6.4406550503785233E-9</v>
      </c>
      <c r="E415" s="17">
        <f t="shared" ca="1" si="38"/>
        <v>3.220327525189262E-11</v>
      </c>
      <c r="F415" s="39">
        <f>-$O$10</f>
        <v>-2000</v>
      </c>
      <c r="G415" s="34">
        <f ca="1">IF(B415=12,IFERROR(OFFSET($N$25,MATCH($S$4+C415,$N$26:$N$141,0),MATCH($S$5,$O$25:$P$25,0)),1),0)</f>
        <v>0</v>
      </c>
      <c r="H415" s="34">
        <f t="shared" ca="1" si="40"/>
        <v>0</v>
      </c>
      <c r="I415" s="35">
        <f ca="1">F415*H415/(1+$O$4/$O$6)^A415</f>
        <v>0</v>
      </c>
      <c r="J415" s="19">
        <f ca="1">D415+E415+F415*H415</f>
        <v>6.4728583256304161E-9</v>
      </c>
      <c r="K415" s="36"/>
    </row>
    <row r="416" spans="1:11" x14ac:dyDescent="0.3">
      <c r="A416" s="1">
        <f t="shared" si="42"/>
        <v>411</v>
      </c>
      <c r="B416" s="9">
        <f t="shared" si="41"/>
        <v>3</v>
      </c>
      <c r="C416" s="1">
        <f t="shared" si="39"/>
        <v>35</v>
      </c>
      <c r="D416" s="19">
        <f ca="1">J415</f>
        <v>6.4728583256304161E-9</v>
      </c>
      <c r="E416" s="17">
        <f t="shared" ca="1" si="38"/>
        <v>3.2364291628152079E-11</v>
      </c>
      <c r="F416" s="39">
        <f>-$O$10</f>
        <v>-2000</v>
      </c>
      <c r="G416" s="34">
        <f ca="1">IF(B416=12,IFERROR(OFFSET($N$25,MATCH($S$4+C416,$N$26:$N$141,0),MATCH($S$5,$O$25:$P$25,0)),1),0)</f>
        <v>0</v>
      </c>
      <c r="H416" s="34">
        <f t="shared" ca="1" si="40"/>
        <v>0</v>
      </c>
      <c r="I416" s="35">
        <f ca="1">F416*H416/(1+$O$4/$O$6)^A416</f>
        <v>0</v>
      </c>
      <c r="J416" s="19">
        <f ca="1">D416+E416+F416*H416</f>
        <v>6.5052226172585684E-9</v>
      </c>
      <c r="K416" s="36"/>
    </row>
    <row r="417" spans="1:11" x14ac:dyDescent="0.3">
      <c r="A417" s="1">
        <f t="shared" si="42"/>
        <v>412</v>
      </c>
      <c r="B417" s="9">
        <f t="shared" si="41"/>
        <v>4</v>
      </c>
      <c r="C417" s="1">
        <f t="shared" si="39"/>
        <v>35</v>
      </c>
      <c r="D417" s="19">
        <f ca="1">J416</f>
        <v>6.5052226172585684E-9</v>
      </c>
      <c r="E417" s="17">
        <f t="shared" ca="1" si="38"/>
        <v>3.252611308629284E-11</v>
      </c>
      <c r="F417" s="39">
        <f>-$O$10</f>
        <v>-2000</v>
      </c>
      <c r="G417" s="34">
        <f ca="1">IF(B417=12,IFERROR(OFFSET($N$25,MATCH($S$4+C417,$N$26:$N$141,0),MATCH($S$5,$O$25:$P$25,0)),1),0)</f>
        <v>0</v>
      </c>
      <c r="H417" s="34">
        <f t="shared" ca="1" si="40"/>
        <v>0</v>
      </c>
      <c r="I417" s="35">
        <f ca="1">F417*H417/(1+$O$4/$O$6)^A417</f>
        <v>0</v>
      </c>
      <c r="J417" s="19">
        <f ca="1">D417+E417+F417*H417</f>
        <v>6.5377487303448615E-9</v>
      </c>
      <c r="K417" s="36"/>
    </row>
    <row r="418" spans="1:11" x14ac:dyDescent="0.3">
      <c r="A418" s="1">
        <f t="shared" si="42"/>
        <v>413</v>
      </c>
      <c r="B418" s="9">
        <f t="shared" si="41"/>
        <v>5</v>
      </c>
      <c r="C418" s="1">
        <f t="shared" si="39"/>
        <v>35</v>
      </c>
      <c r="D418" s="19">
        <f ca="1">J417</f>
        <v>6.5377487303448615E-9</v>
      </c>
      <c r="E418" s="17">
        <f t="shared" ca="1" si="38"/>
        <v>3.2688743651724306E-11</v>
      </c>
      <c r="F418" s="39">
        <f>-$O$10</f>
        <v>-2000</v>
      </c>
      <c r="G418" s="34">
        <f ca="1">IF(B418=12,IFERROR(OFFSET($N$25,MATCH($S$4+C418,$N$26:$N$141,0),MATCH($S$5,$O$25:$P$25,0)),1),0)</f>
        <v>0</v>
      </c>
      <c r="H418" s="34">
        <f t="shared" ca="1" si="40"/>
        <v>0</v>
      </c>
      <c r="I418" s="35">
        <f ca="1">F418*H418/(1+$O$4/$O$6)^A418</f>
        <v>0</v>
      </c>
      <c r="J418" s="19">
        <f ca="1">D418+E418+F418*H418</f>
        <v>6.5704374739965856E-9</v>
      </c>
      <c r="K418" s="36"/>
    </row>
    <row r="419" spans="1:11" x14ac:dyDescent="0.3">
      <c r="A419" s="1">
        <f t="shared" si="42"/>
        <v>414</v>
      </c>
      <c r="B419" s="9">
        <f t="shared" si="41"/>
        <v>6</v>
      </c>
      <c r="C419" s="1">
        <f t="shared" si="39"/>
        <v>35</v>
      </c>
      <c r="D419" s="19">
        <f ca="1">J418</f>
        <v>6.5704374739965856E-9</v>
      </c>
      <c r="E419" s="17">
        <f t="shared" ca="1" si="38"/>
        <v>3.2852187369982932E-11</v>
      </c>
      <c r="F419" s="39">
        <f>-$O$10</f>
        <v>-2000</v>
      </c>
      <c r="G419" s="34">
        <f ca="1">IF(B419=12,IFERROR(OFFSET($N$25,MATCH($S$4+C419,$N$26:$N$141,0),MATCH($S$5,$O$25:$P$25,0)),1),0)</f>
        <v>0</v>
      </c>
      <c r="H419" s="34">
        <f t="shared" ca="1" si="40"/>
        <v>0</v>
      </c>
      <c r="I419" s="35">
        <f ca="1">F419*H419/(1+$O$4/$O$6)^A419</f>
        <v>0</v>
      </c>
      <c r="J419" s="19">
        <f ca="1">D419+E419+F419*H419</f>
        <v>6.6032896613665685E-9</v>
      </c>
      <c r="K419" s="36"/>
    </row>
    <row r="420" spans="1:11" x14ac:dyDescent="0.3">
      <c r="A420" s="1">
        <f t="shared" si="42"/>
        <v>415</v>
      </c>
      <c r="B420" s="9">
        <f t="shared" si="41"/>
        <v>7</v>
      </c>
      <c r="C420" s="1">
        <f t="shared" si="39"/>
        <v>35</v>
      </c>
      <c r="D420" s="19">
        <f ca="1">J419</f>
        <v>6.6032896613665685E-9</v>
      </c>
      <c r="E420" s="17">
        <f t="shared" ca="1" si="38"/>
        <v>3.3016448306832842E-11</v>
      </c>
      <c r="F420" s="39">
        <f>-$O$10</f>
        <v>-2000</v>
      </c>
      <c r="G420" s="34">
        <f ca="1">IF(B420=12,IFERROR(OFFSET($N$25,MATCH($S$4+C420,$N$26:$N$141,0),MATCH($S$5,$O$25:$P$25,0)),1),0)</f>
        <v>0</v>
      </c>
      <c r="H420" s="34">
        <f t="shared" ca="1" si="40"/>
        <v>0</v>
      </c>
      <c r="I420" s="35">
        <f ca="1">F420*H420/(1+$O$4/$O$6)^A420</f>
        <v>0</v>
      </c>
      <c r="J420" s="19">
        <f ca="1">D420+E420+F420*H420</f>
        <v>6.6363061096734014E-9</v>
      </c>
      <c r="K420" s="36"/>
    </row>
    <row r="421" spans="1:11" x14ac:dyDescent="0.3">
      <c r="A421" s="1">
        <f t="shared" si="42"/>
        <v>416</v>
      </c>
      <c r="B421" s="9">
        <f t="shared" si="41"/>
        <v>8</v>
      </c>
      <c r="C421" s="1">
        <f t="shared" si="39"/>
        <v>35</v>
      </c>
      <c r="D421" s="19">
        <f ca="1">J420</f>
        <v>6.6363061096734014E-9</v>
      </c>
      <c r="E421" s="17">
        <f t="shared" ca="1" si="38"/>
        <v>3.3181530548367005E-11</v>
      </c>
      <c r="F421" s="39">
        <f>-$O$10</f>
        <v>-2000</v>
      </c>
      <c r="G421" s="34">
        <f ca="1">IF(B421=12,IFERROR(OFFSET($N$25,MATCH($S$4+C421,$N$26:$N$141,0),MATCH($S$5,$O$25:$P$25,0)),1),0)</f>
        <v>0</v>
      </c>
      <c r="H421" s="34">
        <f t="shared" ca="1" si="40"/>
        <v>0</v>
      </c>
      <c r="I421" s="35">
        <f ca="1">F421*H421/(1+$O$4/$O$6)^A421</f>
        <v>0</v>
      </c>
      <c r="J421" s="19">
        <f ca="1">D421+E421+F421*H421</f>
        <v>6.6694876402217681E-9</v>
      </c>
      <c r="K421" s="36"/>
    </row>
    <row r="422" spans="1:11" x14ac:dyDescent="0.3">
      <c r="A422" s="1">
        <f t="shared" si="42"/>
        <v>417</v>
      </c>
      <c r="B422" s="9">
        <f t="shared" si="41"/>
        <v>9</v>
      </c>
      <c r="C422" s="1">
        <f t="shared" si="39"/>
        <v>35</v>
      </c>
      <c r="D422" s="19">
        <f ca="1">J421</f>
        <v>6.6694876402217681E-9</v>
      </c>
      <c r="E422" s="17">
        <f t="shared" ca="1" si="38"/>
        <v>3.3347438201108843E-11</v>
      </c>
      <c r="F422" s="39">
        <f>-$O$10</f>
        <v>-2000</v>
      </c>
      <c r="G422" s="34">
        <f ca="1">IF(B422=12,IFERROR(OFFSET($N$25,MATCH($S$4+C422,$N$26:$N$141,0),MATCH($S$5,$O$25:$P$25,0)),1),0)</f>
        <v>0</v>
      </c>
      <c r="H422" s="34">
        <f t="shared" ca="1" si="40"/>
        <v>0</v>
      </c>
      <c r="I422" s="35">
        <f ca="1">F422*H422/(1+$O$4/$O$6)^A422</f>
        <v>0</v>
      </c>
      <c r="J422" s="19">
        <f ca="1">D422+E422+F422*H422</f>
        <v>6.7028350784228772E-9</v>
      </c>
      <c r="K422" s="36"/>
    </row>
    <row r="423" spans="1:11" x14ac:dyDescent="0.3">
      <c r="A423" s="1">
        <f t="shared" si="42"/>
        <v>418</v>
      </c>
      <c r="B423" s="9">
        <f t="shared" si="41"/>
        <v>10</v>
      </c>
      <c r="C423" s="1">
        <f t="shared" si="39"/>
        <v>35</v>
      </c>
      <c r="D423" s="19">
        <f ca="1">J422</f>
        <v>6.7028350784228772E-9</v>
      </c>
      <c r="E423" s="17">
        <f t="shared" ca="1" si="38"/>
        <v>3.3514175392114386E-11</v>
      </c>
      <c r="F423" s="39">
        <f>-$O$10</f>
        <v>-2000</v>
      </c>
      <c r="G423" s="34">
        <f ca="1">IF(B423=12,IFERROR(OFFSET($N$25,MATCH($S$4+C423,$N$26:$N$141,0),MATCH($S$5,$O$25:$P$25,0)),1),0)</f>
        <v>0</v>
      </c>
      <c r="H423" s="34">
        <f t="shared" ca="1" si="40"/>
        <v>0</v>
      </c>
      <c r="I423" s="35">
        <f ca="1">F423*H423/(1+$O$4/$O$6)^A423</f>
        <v>0</v>
      </c>
      <c r="J423" s="19">
        <f ca="1">D423+E423+F423*H423</f>
        <v>6.7363492538149913E-9</v>
      </c>
      <c r="K423" s="36"/>
    </row>
    <row r="424" spans="1:11" x14ac:dyDescent="0.3">
      <c r="A424" s="1">
        <f t="shared" si="42"/>
        <v>419</v>
      </c>
      <c r="B424" s="9">
        <f t="shared" si="41"/>
        <v>11</v>
      </c>
      <c r="C424" s="1">
        <f t="shared" si="39"/>
        <v>35</v>
      </c>
      <c r="D424" s="19">
        <f ca="1">J423</f>
        <v>6.7363492538149913E-9</v>
      </c>
      <c r="E424" s="17">
        <f t="shared" ca="1" si="38"/>
        <v>3.3681746269074958E-11</v>
      </c>
      <c r="F424" s="39">
        <f>-$O$10</f>
        <v>-2000</v>
      </c>
      <c r="G424" s="34">
        <f ca="1">IF(B424=12,IFERROR(OFFSET($N$25,MATCH($S$4+C424,$N$26:$N$141,0),MATCH($S$5,$O$25:$P$25,0)),1),0)</f>
        <v>0</v>
      </c>
      <c r="H424" s="34">
        <f t="shared" ca="1" si="40"/>
        <v>0</v>
      </c>
      <c r="I424" s="35">
        <f ca="1">F424*H424/(1+$O$4/$O$6)^A424</f>
        <v>0</v>
      </c>
      <c r="J424" s="19">
        <f ca="1">D424+E424+F424*H424</f>
        <v>6.7700310000840659E-9</v>
      </c>
      <c r="K424" s="36"/>
    </row>
    <row r="425" spans="1:11" x14ac:dyDescent="0.3">
      <c r="A425" s="1">
        <f t="shared" si="42"/>
        <v>420</v>
      </c>
      <c r="B425" s="9">
        <f t="shared" si="41"/>
        <v>12</v>
      </c>
      <c r="C425" s="1">
        <f t="shared" si="39"/>
        <v>35</v>
      </c>
      <c r="D425" s="19">
        <f ca="1">J424</f>
        <v>6.7700310000840659E-9</v>
      </c>
      <c r="E425" s="17">
        <f t="shared" ca="1" si="38"/>
        <v>3.3850155000420328E-11</v>
      </c>
      <c r="F425" s="39">
        <f>-$O$10</f>
        <v>-2000</v>
      </c>
      <c r="G425" s="34">
        <f ca="1">IF(B425=12,IFERROR(OFFSET($N$25,MATCH($S$4+C425,$N$26:$N$141,0),MATCH($S$5,$O$25:$P$25,0)),1),0)</f>
        <v>1</v>
      </c>
      <c r="H425" s="34">
        <f t="shared" ca="1" si="40"/>
        <v>0</v>
      </c>
      <c r="I425" s="35">
        <f ca="1">F425*H425/(1+$O$4/$O$6)^A425</f>
        <v>0</v>
      </c>
      <c r="J425" s="19">
        <f ca="1">D425+E425+F425*H425</f>
        <v>6.8038811550844859E-9</v>
      </c>
      <c r="K425" s="36"/>
    </row>
    <row r="426" spans="1:11" x14ac:dyDescent="0.3">
      <c r="A426" s="1"/>
      <c r="B426" s="9"/>
      <c r="C426" s="1"/>
      <c r="D426" s="19"/>
      <c r="E426" s="17"/>
      <c r="F426" s="18"/>
      <c r="G426" s="33"/>
      <c r="H426" s="33"/>
      <c r="J426" s="19"/>
    </row>
    <row r="427" spans="1:11" x14ac:dyDescent="0.3">
      <c r="A427" s="1"/>
      <c r="B427" s="9"/>
      <c r="C427" s="1"/>
      <c r="D427" s="19"/>
      <c r="E427" s="17"/>
      <c r="F427" s="18"/>
      <c r="G427" s="33"/>
      <c r="H427" s="33"/>
      <c r="J427" s="19"/>
    </row>
    <row r="428" spans="1:11" x14ac:dyDescent="0.3">
      <c r="A428" s="1"/>
      <c r="B428" s="9"/>
      <c r="C428" s="1"/>
      <c r="D428" s="19"/>
      <c r="E428" s="17"/>
      <c r="F428" s="18"/>
      <c r="G428" s="33"/>
      <c r="H428" s="33"/>
      <c r="J428" s="19"/>
    </row>
    <row r="429" spans="1:11" x14ac:dyDescent="0.3">
      <c r="A429" s="1"/>
      <c r="B429" s="9"/>
      <c r="C429" s="1"/>
      <c r="D429" s="19"/>
      <c r="E429" s="17"/>
      <c r="F429" s="18"/>
      <c r="G429" s="33"/>
      <c r="H429" s="33"/>
      <c r="J429" s="19"/>
    </row>
    <row r="430" spans="1:11" x14ac:dyDescent="0.3">
      <c r="A430" s="1"/>
      <c r="B430" s="9"/>
      <c r="C430" s="1"/>
      <c r="D430" s="19"/>
      <c r="E430" s="17"/>
      <c r="F430" s="18"/>
      <c r="G430" s="33"/>
      <c r="H430" s="33"/>
      <c r="J430" s="19"/>
    </row>
    <row r="431" spans="1:11" x14ac:dyDescent="0.3">
      <c r="A431" s="1"/>
      <c r="B431" s="9"/>
      <c r="C431" s="1"/>
      <c r="D431" s="19"/>
      <c r="E431" s="17"/>
      <c r="F431" s="18"/>
      <c r="G431" s="33"/>
      <c r="H431" s="33"/>
      <c r="J431" s="19"/>
    </row>
    <row r="432" spans="1:11" x14ac:dyDescent="0.3">
      <c r="A432" s="1"/>
      <c r="B432" s="9"/>
      <c r="C432" s="1"/>
      <c r="D432" s="19"/>
      <c r="E432" s="17"/>
      <c r="F432" s="18"/>
      <c r="G432" s="33"/>
      <c r="H432" s="33"/>
      <c r="J432" s="19"/>
    </row>
    <row r="433" spans="1:10" x14ac:dyDescent="0.3">
      <c r="A433" s="1"/>
      <c r="B433" s="9"/>
      <c r="C433" s="1"/>
      <c r="D433" s="19"/>
      <c r="E433" s="17"/>
      <c r="F433" s="18"/>
      <c r="G433" s="33"/>
      <c r="H433" s="33"/>
      <c r="J433" s="19"/>
    </row>
    <row r="434" spans="1:10" x14ac:dyDescent="0.3">
      <c r="A434" s="1"/>
      <c r="B434" s="9"/>
      <c r="C434" s="1"/>
      <c r="D434" s="19"/>
      <c r="E434" s="17"/>
      <c r="F434" s="18"/>
      <c r="G434" s="33"/>
      <c r="H434" s="33"/>
      <c r="J434" s="19"/>
    </row>
    <row r="435" spans="1:10" x14ac:dyDescent="0.3">
      <c r="A435" s="1"/>
      <c r="B435" s="9"/>
      <c r="C435" s="1"/>
      <c r="D435" s="19"/>
      <c r="E435" s="17"/>
      <c r="F435" s="18"/>
      <c r="G435" s="33"/>
      <c r="H435" s="33"/>
      <c r="J435" s="19"/>
    </row>
    <row r="436" spans="1:10" x14ac:dyDescent="0.3">
      <c r="A436" s="1"/>
      <c r="B436" s="9"/>
      <c r="C436" s="1"/>
      <c r="D436" s="19"/>
      <c r="E436" s="17"/>
      <c r="F436" s="18"/>
      <c r="G436" s="33"/>
      <c r="H436" s="33"/>
      <c r="J436" s="19"/>
    </row>
    <row r="437" spans="1:10" x14ac:dyDescent="0.3">
      <c r="A437" s="1"/>
      <c r="B437" s="9"/>
      <c r="C437" s="1"/>
      <c r="D437" s="19"/>
      <c r="E437" s="17"/>
      <c r="F437" s="18"/>
      <c r="G437" s="33"/>
      <c r="H437" s="33"/>
      <c r="J437" s="19"/>
    </row>
    <row r="438" spans="1:10" x14ac:dyDescent="0.3">
      <c r="A438" s="1"/>
      <c r="B438" s="9"/>
      <c r="C438" s="1"/>
      <c r="D438" s="19"/>
      <c r="E438" s="17"/>
      <c r="F438" s="18"/>
      <c r="G438" s="33"/>
      <c r="H438" s="33"/>
      <c r="J438" s="19"/>
    </row>
    <row r="439" spans="1:10" x14ac:dyDescent="0.3">
      <c r="A439" s="1"/>
      <c r="B439" s="9"/>
      <c r="C439" s="1"/>
      <c r="D439" s="19"/>
      <c r="E439" s="17"/>
      <c r="F439" s="18"/>
      <c r="G439" s="33"/>
      <c r="H439" s="33"/>
      <c r="J439" s="19"/>
    </row>
    <row r="440" spans="1:10" x14ac:dyDescent="0.3">
      <c r="A440" s="1"/>
      <c r="B440" s="9"/>
      <c r="C440" s="1"/>
      <c r="D440" s="19"/>
      <c r="E440" s="17"/>
      <c r="F440" s="18"/>
      <c r="G440" s="33"/>
      <c r="H440" s="33"/>
      <c r="J440" s="19"/>
    </row>
    <row r="441" spans="1:10" x14ac:dyDescent="0.3">
      <c r="A441" s="1"/>
      <c r="B441" s="9"/>
      <c r="C441" s="1"/>
      <c r="D441" s="19"/>
      <c r="E441" s="17"/>
      <c r="F441" s="18"/>
      <c r="G441" s="33"/>
      <c r="H441" s="33"/>
      <c r="J441" s="19"/>
    </row>
    <row r="442" spans="1:10" x14ac:dyDescent="0.3">
      <c r="A442" s="1"/>
      <c r="B442" s="9"/>
      <c r="C442" s="1"/>
      <c r="D442" s="19"/>
      <c r="E442" s="17"/>
      <c r="F442" s="18"/>
      <c r="G442" s="33"/>
      <c r="H442" s="33"/>
      <c r="J442" s="19"/>
    </row>
    <row r="443" spans="1:10" x14ac:dyDescent="0.3">
      <c r="A443" s="1"/>
      <c r="B443" s="9"/>
      <c r="C443" s="1"/>
      <c r="D443" s="19"/>
      <c r="E443" s="17"/>
      <c r="F443" s="18"/>
      <c r="G443" s="33"/>
      <c r="H443" s="33"/>
      <c r="J443" s="19"/>
    </row>
    <row r="444" spans="1:10" x14ac:dyDescent="0.3">
      <c r="A444" s="1"/>
      <c r="B444" s="9"/>
      <c r="C444" s="1"/>
      <c r="D444" s="19"/>
      <c r="E444" s="17"/>
      <c r="F444" s="18"/>
      <c r="G444" s="33"/>
      <c r="H444" s="33"/>
      <c r="J444" s="19"/>
    </row>
    <row r="445" spans="1:10" x14ac:dyDescent="0.3">
      <c r="A445" s="1"/>
      <c r="B445" s="9"/>
      <c r="C445" s="1"/>
      <c r="D445" s="19"/>
      <c r="E445" s="17"/>
      <c r="F445" s="18"/>
      <c r="G445" s="33"/>
      <c r="H445" s="33"/>
      <c r="J445" s="19"/>
    </row>
    <row r="446" spans="1:10" x14ac:dyDescent="0.3">
      <c r="A446" s="1"/>
      <c r="B446" s="9"/>
      <c r="C446" s="1"/>
      <c r="D446" s="19"/>
      <c r="E446" s="17"/>
      <c r="F446" s="18"/>
      <c r="G446" s="33"/>
      <c r="H446" s="33"/>
      <c r="J446" s="19"/>
    </row>
    <row r="447" spans="1:10" x14ac:dyDescent="0.3">
      <c r="A447" s="1"/>
      <c r="B447" s="9"/>
      <c r="C447" s="1"/>
      <c r="D447" s="19"/>
      <c r="E447" s="17"/>
      <c r="F447" s="18"/>
      <c r="G447" s="33"/>
      <c r="H447" s="33"/>
      <c r="J447" s="19"/>
    </row>
    <row r="448" spans="1:10" x14ac:dyDescent="0.3">
      <c r="A448" s="1"/>
      <c r="B448" s="9"/>
      <c r="C448" s="1"/>
      <c r="D448" s="19"/>
      <c r="E448" s="17"/>
      <c r="F448" s="18"/>
      <c r="G448" s="33"/>
      <c r="H448" s="33"/>
      <c r="J448" s="19"/>
    </row>
    <row r="449" spans="1:10" x14ac:dyDescent="0.3">
      <c r="A449" s="1"/>
      <c r="B449" s="9"/>
      <c r="C449" s="1"/>
      <c r="D449" s="19"/>
      <c r="E449" s="17"/>
      <c r="F449" s="18"/>
      <c r="G449" s="33"/>
      <c r="H449" s="33"/>
      <c r="J449" s="19"/>
    </row>
    <row r="450" spans="1:10" x14ac:dyDescent="0.3">
      <c r="A450" s="1"/>
      <c r="B450" s="9"/>
      <c r="C450" s="1"/>
      <c r="D450" s="19"/>
      <c r="E450" s="17"/>
      <c r="F450" s="18"/>
      <c r="G450" s="33"/>
      <c r="H450" s="33"/>
      <c r="J450" s="19"/>
    </row>
    <row r="451" spans="1:10" x14ac:dyDescent="0.3">
      <c r="A451" s="1"/>
      <c r="B451" s="9"/>
      <c r="C451" s="1"/>
      <c r="D451" s="19"/>
      <c r="E451" s="17"/>
      <c r="F451" s="18"/>
      <c r="G451" s="33"/>
      <c r="H451" s="33"/>
      <c r="J451" s="19"/>
    </row>
    <row r="452" spans="1:10" x14ac:dyDescent="0.3">
      <c r="A452" s="1"/>
      <c r="B452" s="9"/>
      <c r="C452" s="1"/>
      <c r="D452" s="19"/>
      <c r="E452" s="17"/>
      <c r="F452" s="18"/>
      <c r="G452" s="33"/>
      <c r="H452" s="33"/>
      <c r="J452" s="19"/>
    </row>
    <row r="453" spans="1:10" x14ac:dyDescent="0.3">
      <c r="A453" s="1"/>
      <c r="B453" s="9"/>
      <c r="C453" s="1"/>
      <c r="D453" s="19"/>
      <c r="E453" s="17"/>
      <c r="F453" s="18"/>
      <c r="G453" s="33"/>
      <c r="H453" s="33"/>
      <c r="J453" s="19"/>
    </row>
    <row r="454" spans="1:10" x14ac:dyDescent="0.3">
      <c r="A454" s="1"/>
      <c r="B454" s="9"/>
      <c r="C454" s="1"/>
      <c r="D454" s="19"/>
      <c r="E454" s="17"/>
      <c r="F454" s="18"/>
      <c r="G454" s="33"/>
      <c r="H454" s="33"/>
      <c r="J454" s="19"/>
    </row>
    <row r="455" spans="1:10" x14ac:dyDescent="0.3">
      <c r="A455" s="1"/>
      <c r="B455" s="9"/>
      <c r="C455" s="1"/>
      <c r="D455" s="19"/>
      <c r="E455" s="17"/>
      <c r="F455" s="18"/>
      <c r="G455" s="33"/>
      <c r="H455" s="33"/>
      <c r="J455" s="19"/>
    </row>
    <row r="456" spans="1:10" x14ac:dyDescent="0.3">
      <c r="A456" s="1"/>
      <c r="B456" s="9"/>
      <c r="C456" s="1"/>
      <c r="D456" s="19"/>
      <c r="E456" s="17"/>
      <c r="F456" s="18"/>
      <c r="G456" s="33"/>
      <c r="H456" s="33"/>
      <c r="J456" s="19"/>
    </row>
    <row r="457" spans="1:10" x14ac:dyDescent="0.3">
      <c r="A457" s="1"/>
      <c r="B457" s="9"/>
      <c r="C457" s="1"/>
      <c r="D457" s="19"/>
      <c r="E457" s="17"/>
      <c r="F457" s="18"/>
      <c r="G457" s="33"/>
      <c r="H457" s="33"/>
      <c r="J457" s="19"/>
    </row>
    <row r="458" spans="1:10" x14ac:dyDescent="0.3">
      <c r="A458" s="1"/>
      <c r="B458" s="9"/>
      <c r="C458" s="1"/>
      <c r="D458" s="19"/>
      <c r="E458" s="17"/>
      <c r="F458" s="18"/>
      <c r="G458" s="33"/>
      <c r="H458" s="33"/>
      <c r="J458" s="19"/>
    </row>
    <row r="459" spans="1:10" x14ac:dyDescent="0.3">
      <c r="A459" s="1"/>
      <c r="B459" s="9"/>
      <c r="C459" s="1"/>
      <c r="D459" s="19"/>
      <c r="E459" s="17"/>
      <c r="F459" s="18"/>
      <c r="G459" s="33"/>
      <c r="H459" s="33"/>
      <c r="J459" s="19"/>
    </row>
    <row r="460" spans="1:10" x14ac:dyDescent="0.3">
      <c r="A460" s="1"/>
      <c r="B460" s="9"/>
      <c r="C460" s="1"/>
      <c r="D460" s="19"/>
      <c r="E460" s="17"/>
      <c r="F460" s="18"/>
      <c r="G460" s="33"/>
      <c r="H460" s="33"/>
      <c r="J460" s="19"/>
    </row>
    <row r="461" spans="1:10" x14ac:dyDescent="0.3">
      <c r="A461" s="1"/>
      <c r="B461" s="9"/>
      <c r="C461" s="1"/>
      <c r="D461" s="19"/>
      <c r="E461" s="17"/>
      <c r="F461" s="18"/>
      <c r="G461" s="33"/>
      <c r="H461" s="33"/>
      <c r="J461" s="19"/>
    </row>
    <row r="462" spans="1:10" x14ac:dyDescent="0.3">
      <c r="A462" s="1"/>
      <c r="B462" s="9"/>
      <c r="C462" s="1"/>
      <c r="D462" s="19"/>
      <c r="E462" s="17"/>
      <c r="F462" s="18"/>
      <c r="G462" s="33"/>
      <c r="H462" s="33"/>
      <c r="J462" s="19"/>
    </row>
    <row r="463" spans="1:10" x14ac:dyDescent="0.3">
      <c r="A463" s="1"/>
      <c r="B463" s="9"/>
      <c r="C463" s="1"/>
      <c r="D463" s="19"/>
      <c r="E463" s="17"/>
      <c r="F463" s="18"/>
      <c r="G463" s="33"/>
      <c r="H463" s="33"/>
      <c r="J463" s="19"/>
    </row>
    <row r="464" spans="1:10" x14ac:dyDescent="0.3">
      <c r="A464" s="1"/>
      <c r="B464" s="9"/>
      <c r="C464" s="1"/>
      <c r="D464" s="19"/>
      <c r="E464" s="17"/>
      <c r="F464" s="18"/>
      <c r="G464" s="33"/>
      <c r="H464" s="33"/>
      <c r="J464" s="19"/>
    </row>
    <row r="465" spans="1:10" x14ac:dyDescent="0.3">
      <c r="A465" s="1"/>
      <c r="B465" s="9"/>
      <c r="C465" s="1"/>
      <c r="D465" s="19"/>
      <c r="E465" s="17"/>
      <c r="F465" s="18"/>
      <c r="G465" s="33"/>
      <c r="H465" s="33"/>
      <c r="J465" s="19"/>
    </row>
    <row r="466" spans="1:10" x14ac:dyDescent="0.3">
      <c r="A466" s="1"/>
      <c r="B466" s="9"/>
      <c r="C466" s="1"/>
      <c r="D466" s="19"/>
      <c r="E466" s="17"/>
      <c r="F466" s="18"/>
      <c r="G466" s="33"/>
      <c r="H466" s="33"/>
      <c r="J466" s="19"/>
    </row>
    <row r="467" spans="1:10" x14ac:dyDescent="0.3">
      <c r="A467" s="1"/>
      <c r="B467" s="9"/>
      <c r="C467" s="1"/>
      <c r="D467" s="19"/>
      <c r="E467" s="17"/>
      <c r="F467" s="18"/>
      <c r="G467" s="33"/>
      <c r="H467" s="33"/>
      <c r="J467" s="19"/>
    </row>
    <row r="468" spans="1:10" x14ac:dyDescent="0.3">
      <c r="A468" s="1"/>
      <c r="B468" s="9"/>
      <c r="C468" s="1"/>
      <c r="D468" s="19"/>
      <c r="E468" s="17"/>
      <c r="F468" s="18"/>
      <c r="G468" s="33"/>
      <c r="H468" s="33"/>
      <c r="J468" s="19"/>
    </row>
    <row r="469" spans="1:10" x14ac:dyDescent="0.3">
      <c r="A469" s="1"/>
      <c r="B469" s="9"/>
      <c r="C469" s="1"/>
      <c r="D469" s="19"/>
      <c r="E469" s="17"/>
      <c r="F469" s="18"/>
      <c r="G469" s="33"/>
      <c r="H469" s="33"/>
      <c r="J469" s="19"/>
    </row>
    <row r="470" spans="1:10" x14ac:dyDescent="0.3">
      <c r="A470" s="1"/>
      <c r="B470" s="9"/>
      <c r="C470" s="1"/>
      <c r="D470" s="19"/>
      <c r="E470" s="17"/>
      <c r="F470" s="18"/>
      <c r="G470" s="33"/>
      <c r="H470" s="33"/>
      <c r="J470" s="19"/>
    </row>
    <row r="471" spans="1:10" x14ac:dyDescent="0.3">
      <c r="A471" s="1"/>
      <c r="B471" s="9"/>
      <c r="C471" s="1"/>
      <c r="D471" s="19"/>
      <c r="E471" s="17"/>
      <c r="F471" s="18"/>
      <c r="G471" s="33"/>
      <c r="H471" s="33"/>
      <c r="J471" s="19"/>
    </row>
    <row r="472" spans="1:10" x14ac:dyDescent="0.3">
      <c r="A472" s="1"/>
      <c r="B472" s="9"/>
      <c r="C472" s="1"/>
      <c r="D472" s="19"/>
      <c r="E472" s="17"/>
      <c r="F472" s="18"/>
      <c r="G472" s="33"/>
      <c r="H472" s="33"/>
      <c r="J472" s="19"/>
    </row>
    <row r="473" spans="1:10" x14ac:dyDescent="0.3">
      <c r="A473" s="1"/>
      <c r="B473" s="9"/>
      <c r="C473" s="1"/>
      <c r="D473" s="19"/>
      <c r="E473" s="17"/>
      <c r="F473" s="18"/>
      <c r="G473" s="33"/>
      <c r="H473" s="33"/>
      <c r="J473" s="19"/>
    </row>
    <row r="474" spans="1:10" x14ac:dyDescent="0.3">
      <c r="A474" s="1"/>
      <c r="B474" s="9"/>
      <c r="C474" s="1"/>
      <c r="D474" s="19"/>
      <c r="E474" s="17"/>
      <c r="F474" s="18"/>
      <c r="G474" s="33"/>
      <c r="H474" s="33"/>
      <c r="J474" s="19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6A01-4113-44F8-8D4D-66D087317492}">
  <dimension ref="A2:I18"/>
  <sheetViews>
    <sheetView workbookViewId="0">
      <selection activeCell="D6" sqref="D6"/>
    </sheetView>
  </sheetViews>
  <sheetFormatPr defaultRowHeight="14.4" x14ac:dyDescent="0.3"/>
  <cols>
    <col min="1" max="1" width="13.77734375" bestFit="1" customWidth="1"/>
    <col min="2" max="2" width="18.88671875" customWidth="1"/>
    <col min="4" max="4" width="12.6640625" customWidth="1"/>
    <col min="5" max="5" width="17.44140625" bestFit="1" customWidth="1"/>
    <col min="6" max="6" width="23.109375" customWidth="1"/>
  </cols>
  <sheetData>
    <row r="2" spans="1:9" x14ac:dyDescent="0.3">
      <c r="A2" s="41" t="s">
        <v>71</v>
      </c>
    </row>
    <row r="3" spans="1:9" x14ac:dyDescent="0.3">
      <c r="A3" s="15" t="s">
        <v>70</v>
      </c>
    </row>
    <row r="5" spans="1:9" ht="15" thickBot="1" x14ac:dyDescent="0.35"/>
    <row r="6" spans="1:9" ht="15" thickBot="1" x14ac:dyDescent="0.35">
      <c r="A6" s="13" t="s">
        <v>73</v>
      </c>
      <c r="B6" s="42"/>
    </row>
    <row r="8" spans="1:9" x14ac:dyDescent="0.3">
      <c r="A8" s="44" t="s">
        <v>68</v>
      </c>
      <c r="B8" s="44" t="s">
        <v>69</v>
      </c>
      <c r="C8" s="44" t="s">
        <v>54</v>
      </c>
      <c r="D8" s="44" t="s">
        <v>55</v>
      </c>
      <c r="E8" s="44" t="s">
        <v>25</v>
      </c>
      <c r="F8" s="44" t="s">
        <v>27</v>
      </c>
      <c r="G8" s="15"/>
      <c r="H8" s="15"/>
      <c r="I8" s="15"/>
    </row>
    <row r="9" spans="1:9" x14ac:dyDescent="0.3">
      <c r="A9" s="45">
        <v>1</v>
      </c>
      <c r="B9" s="46" t="s">
        <v>72</v>
      </c>
      <c r="C9" s="45">
        <v>80</v>
      </c>
      <c r="D9" s="46" t="s">
        <v>50</v>
      </c>
      <c r="E9" s="45">
        <v>12</v>
      </c>
      <c r="F9" s="51"/>
      <c r="H9" s="15"/>
    </row>
    <row r="10" spans="1:9" x14ac:dyDescent="0.3">
      <c r="A10" s="47">
        <v>2</v>
      </c>
      <c r="B10" s="48" t="s">
        <v>72</v>
      </c>
      <c r="C10" s="47">
        <v>85</v>
      </c>
      <c r="D10" s="48" t="s">
        <v>50</v>
      </c>
      <c r="E10" s="47">
        <v>12</v>
      </c>
      <c r="F10" s="52"/>
      <c r="H10" s="15"/>
    </row>
    <row r="11" spans="1:9" x14ac:dyDescent="0.3">
      <c r="A11" s="47">
        <v>3</v>
      </c>
      <c r="B11" s="48" t="s">
        <v>72</v>
      </c>
      <c r="C11" s="47">
        <v>90</v>
      </c>
      <c r="D11" s="48" t="s">
        <v>51</v>
      </c>
      <c r="E11" s="47">
        <v>12</v>
      </c>
      <c r="F11" s="52"/>
      <c r="H11" s="15"/>
    </row>
    <row r="12" spans="1:9" x14ac:dyDescent="0.3">
      <c r="A12" s="47">
        <v>4</v>
      </c>
      <c r="B12" s="48" t="s">
        <v>72</v>
      </c>
      <c r="C12" s="47">
        <v>92</v>
      </c>
      <c r="D12" s="48" t="s">
        <v>50</v>
      </c>
      <c r="E12" s="47">
        <v>12</v>
      </c>
      <c r="F12" s="52"/>
      <c r="H12" s="15"/>
    </row>
    <row r="13" spans="1:9" x14ac:dyDescent="0.3">
      <c r="A13" s="47">
        <v>5</v>
      </c>
      <c r="B13" s="48" t="s">
        <v>72</v>
      </c>
      <c r="C13" s="47">
        <v>93</v>
      </c>
      <c r="D13" s="48" t="s">
        <v>51</v>
      </c>
      <c r="E13" s="47">
        <v>12</v>
      </c>
      <c r="F13" s="52"/>
      <c r="H13" s="15"/>
    </row>
    <row r="14" spans="1:9" x14ac:dyDescent="0.3">
      <c r="A14" s="47">
        <v>6</v>
      </c>
      <c r="B14" s="48" t="s">
        <v>72</v>
      </c>
      <c r="C14" s="47">
        <v>86</v>
      </c>
      <c r="D14" s="48" t="s">
        <v>51</v>
      </c>
      <c r="E14" s="47">
        <v>12</v>
      </c>
      <c r="F14" s="52"/>
      <c r="H14" s="15"/>
    </row>
    <row r="15" spans="1:9" x14ac:dyDescent="0.3">
      <c r="A15" s="47">
        <v>7</v>
      </c>
      <c r="B15" s="48" t="s">
        <v>72</v>
      </c>
      <c r="C15" s="47">
        <v>88</v>
      </c>
      <c r="D15" s="48" t="s">
        <v>51</v>
      </c>
      <c r="E15" s="47">
        <v>12</v>
      </c>
      <c r="F15" s="52"/>
      <c r="H15" s="15"/>
    </row>
    <row r="16" spans="1:9" x14ac:dyDescent="0.3">
      <c r="A16" s="47">
        <v>8</v>
      </c>
      <c r="B16" s="48" t="s">
        <v>72</v>
      </c>
      <c r="C16" s="47">
        <v>91</v>
      </c>
      <c r="D16" s="48" t="s">
        <v>50</v>
      </c>
      <c r="E16" s="47">
        <v>12</v>
      </c>
      <c r="F16" s="52"/>
      <c r="H16" s="15"/>
    </row>
    <row r="17" spans="1:8" x14ac:dyDescent="0.3">
      <c r="A17" s="47">
        <v>9</v>
      </c>
      <c r="B17" s="48" t="s">
        <v>72</v>
      </c>
      <c r="C17" s="47">
        <v>90</v>
      </c>
      <c r="D17" s="48" t="s">
        <v>50</v>
      </c>
      <c r="E17" s="47">
        <v>12</v>
      </c>
      <c r="F17" s="52"/>
      <c r="H17" s="15"/>
    </row>
    <row r="18" spans="1:8" x14ac:dyDescent="0.3">
      <c r="A18" s="49">
        <v>10</v>
      </c>
      <c r="B18" s="50" t="s">
        <v>72</v>
      </c>
      <c r="C18" s="49">
        <v>87</v>
      </c>
      <c r="D18" s="50" t="s">
        <v>51</v>
      </c>
      <c r="E18" s="49">
        <v>12</v>
      </c>
      <c r="F18" s="53"/>
      <c r="H1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Mortgage</vt:lpstr>
      <vt:lpstr>Annuity Certain</vt:lpstr>
      <vt:lpstr>Annuity Life</vt:lpstr>
      <vt:lpstr>Set of Policies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Beo &amp; Sen</dc:creator>
  <cp:lastModifiedBy>Danh Mai</cp:lastModifiedBy>
  <dcterms:created xsi:type="dcterms:W3CDTF">2022-04-09T14:10:42Z</dcterms:created>
  <dcterms:modified xsi:type="dcterms:W3CDTF">2024-01-04T04:47:16Z</dcterms:modified>
</cp:coreProperties>
</file>